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390" windowWidth="19440" windowHeight="11535" activeTab="1"/>
  </bookViews>
  <sheets>
    <sheet name="Доходы" sheetId="1" r:id="rId1"/>
    <sheet name="Расходы" sheetId="2" r:id="rId2"/>
    <sheet name="Дефициты" sheetId="3" r:id="rId3"/>
    <sheet name="Настройка" sheetId="4" r:id="rId4"/>
    <sheet name="Выгрузка в МинФин" sheetId="5" r:id="rId5"/>
    <sheet name="Ошибки" sheetId="6" r:id="rId6"/>
  </sheets>
  <definedNames>
    <definedName name="txt_fileName">'Выгрузка в МинФин'!$A$2</definedName>
    <definedName name="txt_info">'Выгрузка в МинФин'!$A$1</definedName>
    <definedName name="txt_runButton">'Выгрузка в МинФин'!$A$3</definedName>
    <definedName name="ГлБух">Дефициты!$D$94</definedName>
    <definedName name="Дата">Доходы!$G$3</definedName>
    <definedName name="Дата_Месяц">Доходы!$C$3</definedName>
    <definedName name="Дефициты700_6">Дефициты!$E$84</definedName>
    <definedName name="Дефициты710_6">Дефициты!$E$85</definedName>
    <definedName name="Дефициты710Код">Дефициты!$C$85</definedName>
    <definedName name="Дефициты720_6">Дефициты!$E$86</definedName>
    <definedName name="Дефициты720Код">Дефициты!$C$86</definedName>
    <definedName name="ДефицитыКонец">Дефициты!$F$87</definedName>
    <definedName name="ДоходыКонец">Доходы!#REF!</definedName>
    <definedName name="_xlnm.Print_Titles" localSheetId="2">Дефициты!$4:$7</definedName>
    <definedName name="_xlnm.Print_Titles" localSheetId="0">Доходы!$11:$14</definedName>
    <definedName name="_xlnm.Print_Titles" localSheetId="1">Расходы!$4:$7</definedName>
    <definedName name="ЗначПРП">'Выгрузка в МинФин'!#REF!</definedName>
    <definedName name="Ит4Дефициты">Дефициты!$D$12</definedName>
    <definedName name="Ит4Доходы">Доходы!#REF!</definedName>
    <definedName name="Ит4Расходы">Расходы!$D$8</definedName>
    <definedName name="Ит5Дефициты">Дефициты!$E$12</definedName>
    <definedName name="Ит5Доходы">Доходы!$F$15</definedName>
    <definedName name="Ит5Расходы">Расходы!$E$8</definedName>
    <definedName name="Ит6Доходы">Доходы!$G$15</definedName>
    <definedName name="Ит6Расходы">Расходы!$F$8</definedName>
    <definedName name="МФВБ">'Выгрузка в МинФин'!#REF!</definedName>
    <definedName name="МФВИД">'Выгрузка в МинФин'!$C$7</definedName>
    <definedName name="МФГлБух">'Выгрузка в МинФин'!$C$46</definedName>
    <definedName name="МФДатаПо">'Выгрузка в МинФин'!$C$6</definedName>
    <definedName name="МФИсполнитель">'Выгрузка в МинФин'!$C$47</definedName>
    <definedName name="МФИСТ">'Выгрузка в МинФин'!$C$8</definedName>
    <definedName name="МФКОДФ">'Выгрузка в МинФин'!$C$4</definedName>
    <definedName name="МФППО">'Выгрузка в МинФин'!$C$51</definedName>
    <definedName name="МФПРД">'Выгрузка в МинФин'!$C$5</definedName>
    <definedName name="МФРуководитель">'Выгрузка в МинФин'!$C$45</definedName>
    <definedName name="МФТелефон">'Выгрузка в МинФин'!$C$48</definedName>
    <definedName name="_xlnm.Print_Area" localSheetId="1">Расходы!$A$2:$F$82</definedName>
    <definedName name="ОКАТО">Доходы!$G$6</definedName>
    <definedName name="ОКПО">Доходы!$G$4</definedName>
    <definedName name="ОРГАНИЗАЦИЯ">Доходы!$B$5</definedName>
    <definedName name="ППО">Доходы!$B$6</definedName>
    <definedName name="РасходыКонец">Расходы!$F$83</definedName>
    <definedName name="Рез4Расходы">Расходы!$D$82</definedName>
    <definedName name="Рез5Расходы">Расходы!$E$82</definedName>
    <definedName name="Руководитель">Дефициты!$D$88</definedName>
    <definedName name="СтДефициты1">Дефициты!$A$80</definedName>
    <definedName name="СтДефициты2">Дефициты!$B$80</definedName>
    <definedName name="СтДефициты3">Дефициты!$C$80</definedName>
    <definedName name="СтДефициты4">Дефициты!$D$80</definedName>
    <definedName name="СтДефициты5">Дефициты!$E$80</definedName>
    <definedName name="СтДефициты6">Дефициты!$F$80</definedName>
    <definedName name="СтДоходы1">Доходы!$A$55</definedName>
    <definedName name="СтДоходы2">Доходы!$B$55</definedName>
    <definedName name="СтДоходы3">Доходы!$C$55</definedName>
    <definedName name="СтДоходы4">Доходы!$E$55</definedName>
    <definedName name="СтДоходы5">Доходы!$F$55</definedName>
    <definedName name="СтДоходы6">Доходы!$G$55</definedName>
    <definedName name="Столбец1">Расходы!$A$81</definedName>
    <definedName name="Столбец2">Расходы!$B$81</definedName>
    <definedName name="Столбец3">Расходы!$C$81</definedName>
    <definedName name="Столбец4">Расходы!$D$81</definedName>
    <definedName name="Столбец5">Расходы!$E$81</definedName>
    <definedName name="Столбец6">Расходы!$F$81</definedName>
  </definedNames>
  <calcPr calcId="125725" fullCalcOnLoad="1"/>
</workbook>
</file>

<file path=xl/calcChain.xml><?xml version="1.0" encoding="utf-8"?>
<calcChain xmlns="http://schemas.openxmlformats.org/spreadsheetml/2006/main">
  <c r="F66" i="2"/>
  <c r="F68"/>
  <c r="F67"/>
  <c r="E15" i="1"/>
  <c r="E60"/>
  <c r="G48"/>
  <c r="F78" i="2"/>
  <c r="F64"/>
  <c r="F44"/>
  <c r="F42"/>
  <c r="G58" i="1"/>
  <c r="G57"/>
  <c r="F60"/>
  <c r="F15"/>
  <c r="G15"/>
  <c r="G59"/>
  <c r="G25"/>
  <c r="D82" i="2"/>
  <c r="D8"/>
  <c r="F8" s="1"/>
  <c r="G56" i="1"/>
  <c r="G53"/>
  <c r="F70" i="2"/>
  <c r="F72"/>
  <c r="F73"/>
  <c r="F74"/>
  <c r="F75"/>
  <c r="F76"/>
  <c r="F77"/>
  <c r="F79"/>
  <c r="F80"/>
  <c r="F81"/>
  <c r="E82"/>
  <c r="E8"/>
  <c r="D9" i="3"/>
  <c r="E9"/>
  <c r="F10" i="2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5"/>
  <c r="F69"/>
  <c r="F71"/>
  <c r="G17" i="1"/>
  <c r="G18"/>
  <c r="G19"/>
  <c r="G20"/>
  <c r="G21"/>
  <c r="G22"/>
  <c r="G23"/>
  <c r="G24"/>
  <c r="G26"/>
  <c r="G27"/>
  <c r="G28"/>
  <c r="G29"/>
  <c r="G30"/>
  <c r="G31"/>
  <c r="G33"/>
  <c r="G34"/>
  <c r="G35"/>
  <c r="G36"/>
  <c r="G37"/>
  <c r="G38"/>
  <c r="G39"/>
  <c r="G40"/>
  <c r="G41"/>
  <c r="G42"/>
  <c r="G43"/>
  <c r="G44"/>
  <c r="G45"/>
  <c r="G46"/>
  <c r="G47"/>
  <c r="G49"/>
  <c r="G50"/>
  <c r="G51"/>
  <c r="G52"/>
  <c r="G54"/>
  <c r="G55"/>
</calcChain>
</file>

<file path=xl/sharedStrings.xml><?xml version="1.0" encoding="utf-8"?>
<sst xmlns="http://schemas.openxmlformats.org/spreadsheetml/2006/main" count="835" uniqueCount="482">
  <si>
    <t>x</t>
  </si>
  <si>
    <t>Код расхода по бюджетной классификации</t>
  </si>
  <si>
    <t/>
  </si>
  <si>
    <t>182 10 60 60 43 10 1000 000</t>
  </si>
  <si>
    <t xml:space="preserve"> </t>
  </si>
  <si>
    <t>X</t>
  </si>
  <si>
    <t>4</t>
  </si>
  <si>
    <t>00001050000000000000</t>
  </si>
  <si>
    <t>00001000000000000000</t>
  </si>
  <si>
    <t xml:space="preserve">&lt;TextOut version="1.0" caption="Выгрузка Минфин"/&gt;
</t>
  </si>
  <si>
    <t>Ит4Расходы</t>
  </si>
  <si>
    <t>182 10 60 10 30 10 1000 000</t>
  </si>
  <si>
    <t xml:space="preserve">  &lt;area nameLT="B14" nameRB="ДоходыКонец" exclCols ="3" &gt;</t>
  </si>
  <si>
    <t xml:space="preserve"> Руководитель финансово -экономической службы</t>
  </si>
  <si>
    <t>Источники финансирования дефицита</t>
  </si>
  <si>
    <t>m.nit5Def</t>
  </si>
  <si>
    <t>34108012050014010</t>
  </si>
  <si>
    <t>341 04 09 01 00 02 5160 000</t>
  </si>
  <si>
    <t>3. Источники финансирования дефицита бюджетов</t>
  </si>
  <si>
    <t xml:space="preserve">  &lt;area nameLT="B8" nameRB="РасходыКонец" &gt;</t>
  </si>
  <si>
    <t>341 05 03 01 00 02 5120 000</t>
  </si>
  <si>
    <t>ВИД=&lt;c name="МФВИД"/&gt;</t>
  </si>
  <si>
    <t>341 05 03 01 00 02 5230 000</t>
  </si>
  <si>
    <t>-m.n710Deficit + m.n720Deficit</t>
  </si>
  <si>
    <t>SpecDohod</t>
  </si>
  <si>
    <t>Столбец4</t>
  </si>
  <si>
    <t xml:space="preserve"> Наименование показателя</t>
  </si>
  <si>
    <t>&amp;__p_cStrBold</t>
  </si>
  <si>
    <t>КОДЫ</t>
  </si>
  <si>
    <t>010</t>
  </si>
  <si>
    <t>__p_Str3 = Allt(IIF(!EMPTY(ALLTRIM(crsStrokSpecDef.NameS)),LEFT(crsStrokSpecDef.NameS, 17) + " "+ SubStr(crsStrokSpecDef.NameS, 18),""))</t>
  </si>
  <si>
    <t>crsStrokSpecDohod.col4</t>
  </si>
  <si>
    <t>Главный бухгалтер</t>
  </si>
  <si>
    <t>182 10 50 30 10 01 1000 000</t>
  </si>
  <si>
    <t>34104090100025160</t>
  </si>
  <si>
    <t>ОКПО</t>
  </si>
  <si>
    <t>СтДоходы6</t>
  </si>
  <si>
    <t>m.nit4Def</t>
  </si>
  <si>
    <t>СтДоходы2</t>
  </si>
  <si>
    <t>Дата_Месяц</t>
  </si>
  <si>
    <t xml:space="preserve"> (расшифровка подписи)</t>
  </si>
  <si>
    <t>100 10 30 22 40 01 0000 000</t>
  </si>
  <si>
    <t>ПАРУС Бюджетный учет для поселений</t>
  </si>
  <si>
    <t xml:space="preserve">                    (подпись)</t>
  </si>
  <si>
    <t>Left(Alltrim(oSystem.SystemCaption), 50)</t>
  </si>
  <si>
    <t>Footer</t>
  </si>
  <si>
    <t>по ОКАТО</t>
  </si>
  <si>
    <t>&lt;set page="Расходы"/&gt;</t>
  </si>
  <si>
    <t>"117" + Iif(m.nUnlV = 1, "v", "")</t>
  </si>
  <si>
    <t>__p_id=Iif(m.nit4Dohod = 0, 0, m.nit4Dohod - m.nit5Dohod)</t>
  </si>
  <si>
    <t>crsStrokSpecDef.col5</t>
  </si>
  <si>
    <t>МФКОДФ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</si>
  <si>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Налоговые доходы</t>
  </si>
  <si>
    <t>m.cPRP</t>
  </si>
  <si>
    <t>m.nit5Dohod</t>
  </si>
  <si>
    <t>This.__GetOrgAcc(__p_OrgRn)</t>
  </si>
  <si>
    <t>m.nit4Dohod</t>
  </si>
  <si>
    <t>ППО</t>
  </si>
  <si>
    <t>Allt(This.__getOrgName(__p_OrgRn))</t>
  </si>
  <si>
    <t>&lt;set page="Выгрузка в МинФин"/&gt;</t>
  </si>
  <si>
    <t>МФПРД</t>
  </si>
  <si>
    <t>This.Print0s = .T.</t>
  </si>
  <si>
    <t>34101042020070280</t>
  </si>
  <si>
    <t>ТБ=02</t>
  </si>
  <si>
    <t>СтДефициты4</t>
  </si>
  <si>
    <t>520</t>
  </si>
  <si>
    <t>341 08 01 20 50 01 4010 000</t>
  </si>
  <si>
    <t>Код дохода по бюджетной классификации</t>
  </si>
  <si>
    <t>crsStrokSpec.col6</t>
  </si>
  <si>
    <t>341 05 03 01 00 02 5190 000</t>
  </si>
  <si>
    <t>#%</t>
  </si>
  <si>
    <t>__p_len=LEN(ALLTR(STR(10 * recno("crsStrokSpecDohod"))))</t>
  </si>
  <si>
    <t>182 10 10 20 10 01 1000 110</t>
  </si>
  <si>
    <t>34110012050082100</t>
  </si>
  <si>
    <t>Рез5Расходы</t>
  </si>
  <si>
    <t>341 20 20 10 01 10 0000 151</t>
  </si>
  <si>
    <t>341 11 10 50 75 10 0000 120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</si>
  <si>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 000</t>
  </si>
  <si>
    <t>Земельный налог, с физ лиц взимаемый по ставкам, установленным в соответствии с подпунктом 1 пункта 1 статьи 394 Налогового кодекса Российской Федерации и приме Налоговые доходы</t>
  </si>
  <si>
    <t>Исполнено</t>
  </si>
  <si>
    <t>__p_ir</t>
  </si>
  <si>
    <t>alltrim(crsStrokSpecDef.col1) + " " + rtrim( This.Seek_TableFields("feconcl", "CODE", "feconcl.Name",substr(crsStrokSpecDef.NameS, 18, 3)))</t>
  </si>
  <si>
    <t>200</t>
  </si>
  <si>
    <t>Исполнитель=&lt;c name="МФИсполнитель"/&gt;</t>
  </si>
  <si>
    <t>18210601030101000 110</t>
  </si>
  <si>
    <t>МФРуководитель</t>
  </si>
  <si>
    <t>18210102010011000 110</t>
  </si>
  <si>
    <t>3</t>
  </si>
  <si>
    <t>#</t>
  </si>
  <si>
    <t>__p_cStrBold = Iif(crsStrokSpec.nPrBold &lt; 8, 'This.Book.FontBold=.T.', 'This.Book.FontBold=.F.')</t>
  </si>
  <si>
    <t>Доходы от уплаты акцизов на моторные масла, подлежащее распределению между бюджетами субъектов Российской Федерации и местными бюджетами Налоговые доходы</t>
  </si>
  <si>
    <t>34108012050025050</t>
  </si>
  <si>
    <t>(расшифровка подписи)</t>
  </si>
  <si>
    <t>341 20 20 30 15 10 0000 151</t>
  </si>
  <si>
    <t>341 20 20 30 03 10 0000 151</t>
  </si>
  <si>
    <t>по ОКЕИ</t>
  </si>
  <si>
    <t xml:space="preserve">    &lt;column index="1" expr="Padr(Allt(oCell.text), 3, '0')"/&gt;</t>
  </si>
  <si>
    <t>__p_cStrBold = Iif(crsStrokSpecDef.nPrBold &lt; 8, 'This.Book.FontBold=.T.', 'This.Book.FontBold=.F.')</t>
  </si>
  <si>
    <t>this.tag = "textOut"</t>
  </si>
  <si>
    <t>Дефициты700_6</t>
  </si>
  <si>
    <t>341 20 20 29 99 10 8049 151</t>
  </si>
  <si>
    <t>"010"</t>
  </si>
  <si>
    <t>МФИСТ</t>
  </si>
  <si>
    <t>Столбец3</t>
  </si>
  <si>
    <t>34111105075100000 120</t>
  </si>
  <si>
    <t>1. Доходы бюджета</t>
  </si>
  <si>
    <t>__p_Str3 = m.cDef700Cod + Iif(!Empty(m.cDef700Cod), " 610", "")</t>
  </si>
  <si>
    <t xml:space="preserve">       из них:</t>
  </si>
  <si>
    <t>"200"</t>
  </si>
  <si>
    <t>источники внешнего финансирования</t>
  </si>
  <si>
    <t>720</t>
  </si>
  <si>
    <t>AllTrim(m.cPPO)</t>
  </si>
  <si>
    <t>СтДоходы5</t>
  </si>
  <si>
    <t>Форма 0503117  с.2</t>
  </si>
  <si>
    <t>СтДоходы1</t>
  </si>
  <si>
    <t>Iif(Month(m.dDateEnd + 1) == 1, "5", Iif(Inli(Month(m.dDateEnd + 1), 4, 7, 10), "4", "3"))</t>
  </si>
  <si>
    <t>Код источника финансирования дефицита бюджета по бюджетной классификации</t>
  </si>
  <si>
    <t>Дефициты710_6</t>
  </si>
  <si>
    <t>This.Book.RowMode = .F.</t>
  </si>
  <si>
    <t>Единый сельскохозяйственный налог Налоговые доходы</t>
  </si>
  <si>
    <t>"520"</t>
  </si>
  <si>
    <t>SpecDeficit</t>
  </si>
  <si>
    <t>МФДатаПо</t>
  </si>
  <si>
    <t>Iif(crsStrokSpecDohod.col4 = 0, 0, crsStrokSpecDohod.col4 - crsStrokSpecDohod.col5)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</si>
  <si>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000</t>
  </si>
  <si>
    <t>Доход от сдачи в аренду муниципал. имущество Доходы от собственности</t>
  </si>
  <si>
    <t>Доход от сдачи в аренду муниципал. имущество 000</t>
  </si>
  <si>
    <t>182 10 10 20 10 01 1000 000</t>
  </si>
  <si>
    <t>увеличение остатков средств</t>
  </si>
  <si>
    <t>Субвенция на осуществление первичного воинского учета на территорииях, где отсутствуют военные комиссариаты 000</t>
  </si>
  <si>
    <t>уменьшение остатков средств</t>
  </si>
  <si>
    <t xml:space="preserve"> 000</t>
  </si>
  <si>
    <t>Периодичность:  месячная</t>
  </si>
  <si>
    <t>182 10 60 10 30 10 1000 110</t>
  </si>
  <si>
    <t>Код стро-ки</t>
  </si>
  <si>
    <t>Дефициты720_6</t>
  </si>
  <si>
    <t>620</t>
  </si>
  <si>
    <t>&lt;set page="Дефициты"/&gt;</t>
  </si>
  <si>
    <t>СтДефициты3</t>
  </si>
  <si>
    <t>ТБ=01</t>
  </si>
  <si>
    <t>117</t>
  </si>
  <si>
    <t>182 10 60 60 43 10 1000 110</t>
  </si>
  <si>
    <t>__p_Str3 = IIF(Len(__p_Str3) &gt; 19, Left(__p_Str3, 3) + " " + Substr(__p_Str3, 4, 2) + " " + Substr(__p_Str3, 6, 2) + " " + Substr(__p_Str3, 8, 2) + " "+ Substr(__p_Str3, 10, 2) + " " + Substr(__p_Str3, 12, 2) + " "+ Substr(__p_Str3, 14, 4) + RIGHT(__p_Str3,Len(__p_Str3) - 17), __p_Str3)</t>
  </si>
  <si>
    <t>alltrim(crsStrokSpecDohod.col1) + " " + rtrim( This.Seek_TableFields("feconcl", "CODE", "feconcl.Name",substr(crsStrokSpecDohod.NameS, 18, 3)))</t>
  </si>
  <si>
    <t>m.cIST</t>
  </si>
  <si>
    <t>txt_fileName</t>
  </si>
  <si>
    <t>34111012050025100</t>
  </si>
  <si>
    <t>#&amp;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</si>
  <si>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Налоговые доходы</t>
  </si>
  <si>
    <t>#~</t>
  </si>
  <si>
    <t>Тел.= &lt;c name="МФТелефон"/&gt;</t>
  </si>
  <si>
    <t>m.nit4Rashod</t>
  </si>
  <si>
    <t>Spec</t>
  </si>
  <si>
    <t xml:space="preserve">    &lt;column index="2" expr="Substr(StrTran(Allt(oCell.Text), ' ', ''), 1, 3) + '|' + Substr(StrTran(Allt(oCell.Text), ' ', ''), 4, 4) + '|' + Substr(StrTran(Allt(oCell.Text), ' ', ''), 8, 7) + '|' + Substr(StrTran(Allt(oCell.Text), ' ', ''), 15, 3) + '|' + Substr(StrTran(Allt(oCell.Text), ' ', ''), 18, 3)"/&gt;</t>
  </si>
  <si>
    <t>&lt;set page="Доходы"/&gt;</t>
  </si>
  <si>
    <t>Дотация на выравнивание уровня бюджетной обеспеченности 000</t>
  </si>
  <si>
    <t>100 10 30 22 40 01 0000 110</t>
  </si>
  <si>
    <t>Утвержденные бюджетные назначения</t>
  </si>
  <si>
    <t>m.nit6Rashod</t>
  </si>
  <si>
    <t>ОТЧЕТ  ОБ  ИСПОЛНЕНИИ БЮДЖЕТА</t>
  </si>
  <si>
    <t>Налог на имущество, пени Налоговые доходы</t>
  </si>
  <si>
    <t>-m.n710Deficit</t>
  </si>
  <si>
    <t>182 10 50 30 10 01 1000 110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</si>
  <si>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 Налоговые доходы</t>
  </si>
  <si>
    <t>Header</t>
  </si>
  <si>
    <t xml:space="preserve"> Руководитель</t>
  </si>
  <si>
    <t xml:space="preserve">    &lt;column index="1" expr="Iif(Padr(Allt(oCell.text), 3, '0') # '450', '200', '450')"/&gt;</t>
  </si>
  <si>
    <t>Субвенция на осуществление первичного воинского учета на территорииях, где отсутствуют военные комиссариаты Поступления от других бюджетов бюджетной системы Российской Федерации</t>
  </si>
  <si>
    <t>18210601030102100 110</t>
  </si>
  <si>
    <t>Палагута Н.Г.</t>
  </si>
  <si>
    <t>ППО=&lt;c name="МФППО"/&gt;</t>
  </si>
  <si>
    <t>341 01 11 20 50 02 5030 000</t>
  </si>
  <si>
    <t>Результат исполнения бюджета (дефицит "-", профицит "+")</t>
  </si>
  <si>
    <t xml:space="preserve">   &lt;column index="2" expr="Iif(Upper(Allt(oCell.Text)) # 'X', Left(Allt(oCell.text), 3) + '|' + StrTran(Right(Allt(oCell.text), Len(Allt(oCell.text)) - 3), ' ', ''), '000|85000000000000000')"/&gt;</t>
  </si>
  <si>
    <t xml:space="preserve">    &lt;column index="1" expr="'010'"/&gt;</t>
  </si>
  <si>
    <t>6</t>
  </si>
  <si>
    <t>18210503010011000 110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</si>
  <si>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Налоговые доходы</t>
  </si>
  <si>
    <t>Доходы бюджета - всего</t>
  </si>
  <si>
    <t>Наименование публично-правового образования</t>
  </si>
  <si>
    <t>This.__GetOrgBoss(__p_OrgRn)</t>
  </si>
  <si>
    <t>МФВИД</t>
  </si>
  <si>
    <t>Ит6Расходы</t>
  </si>
  <si>
    <t>00079000000000000000</t>
  </si>
  <si>
    <t>Форма по ОКУД</t>
  </si>
  <si>
    <t>__p_nSheet = Iif(m.nUnlV = 1, This.GetSheetNum("Выгрузка в МинФин"), 0)</t>
  </si>
  <si>
    <t>m.n720Deficit</t>
  </si>
  <si>
    <t>бюджета</t>
  </si>
  <si>
    <t>Дотация на выравнивание уровня бюджетной обеспеченности Поступления от других бюджетов бюджетной системы Российской Федерации</t>
  </si>
  <si>
    <t>Лысенко Елена Александровна</t>
  </si>
  <si>
    <t>100 10 30 22 50 01 0000 110</t>
  </si>
  <si>
    <t>100 10 30 22 60 01 0000 110</t>
  </si>
  <si>
    <t>100 10 30 22 30 01 0000 110</t>
  </si>
  <si>
    <t>500</t>
  </si>
  <si>
    <t>Субвенция на государственную регистрацию актов гражданского состояния Поступления от других бюджетов бюджетной системы Российской Федерации</t>
  </si>
  <si>
    <t>Столбец2</t>
  </si>
  <si>
    <t>Столбец6</t>
  </si>
  <si>
    <t>Изменение остатков средств</t>
  </si>
  <si>
    <t>m.dDateEnd + 1</t>
  </si>
  <si>
    <t>Ит5Доходы</t>
  </si>
  <si>
    <t>AllTrim(This.Seek_TableFields("Org", "RN", "Org.OKPO", __p_OrgRn))</t>
  </si>
  <si>
    <t>C:\Отчетность\117M1.txt</t>
  </si>
  <si>
    <t>34101112050025030</t>
  </si>
  <si>
    <t>18210606043101000 110</t>
  </si>
  <si>
    <t>This.Book.Sheet = 1</t>
  </si>
  <si>
    <t>Ит4Доходы</t>
  </si>
  <si>
    <t>182 10 60 60 33 10 1000 110</t>
  </si>
  <si>
    <t>Земельный налог, с физ лиц (пени)взимаемый по ставкам, установленным в соответствии с подпунктом 1 пункта 1 статьи 394 Налогового кодекса Российской Федерации и Налоговые доходы</t>
  </si>
  <si>
    <t>341 01 04 20 20 00 1000 000</t>
  </si>
  <si>
    <t>бюджетов - всего</t>
  </si>
  <si>
    <t>&lt;/tbl&gt;</t>
  </si>
  <si>
    <t>Ит6Доходы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</si>
  <si>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 Налоговые доходы</t>
  </si>
  <si>
    <t>0503117</t>
  </si>
  <si>
    <t>&lt;btn caption="Выгрузить для Минфин" page="Выгрузка в МинФин" coord="(0, 0, 120, 20)"/&gt;</t>
  </si>
  <si>
    <t xml:space="preserve"> на  1</t>
  </si>
  <si>
    <t>СтДоходы4</t>
  </si>
  <si>
    <t>341 07 07 20 50 02 5090 000</t>
  </si>
  <si>
    <t>Форма 0503117  с.3</t>
  </si>
  <si>
    <t xml:space="preserve">Единица измерения:  руб </t>
  </si>
  <si>
    <t xml:space="preserve">  &lt;/area&gt;</t>
  </si>
  <si>
    <t>__p_Ruk = This.__GetOrgBoss(__p_OrgRn)</t>
  </si>
  <si>
    <t>ОКАТО</t>
  </si>
  <si>
    <t>m.cVB</t>
  </si>
  <si>
    <t>МФППО</t>
  </si>
  <si>
    <t>Iif(crsStrokSpec.col4 = 0, 0, crsStrokSpec.col4 - crsStrokSpec.col6)</t>
  </si>
  <si>
    <t>Земельный налог, с физ лиц взимаемый по ставкам, установленным в соответствии с подпунктом 1 пункта 1 статьи 394 Налогового кодекса Российской Федерации и приме 000</t>
  </si>
  <si>
    <t>МФТелефон</t>
  </si>
  <si>
    <t>Iif(!Empty(__p_Ruk), __p_Ruk, space(50))</t>
  </si>
  <si>
    <t>Расходы бюджета - всего</t>
  </si>
  <si>
    <t>00090000000000000000</t>
  </si>
  <si>
    <t>341 02 03 20 50 05 1180 000</t>
  </si>
  <si>
    <t>в том числе:</t>
  </si>
  <si>
    <t>Дефициты720Код</t>
  </si>
  <si>
    <t>__p_Str3 = m.cDef700Cod + Iif(!Empty(m.cDef700Cod), " 510", "")</t>
  </si>
  <si>
    <t>341 20 20 29 99 10 8049 000</t>
  </si>
  <si>
    <t>Наименование финансового органа</t>
  </si>
  <si>
    <t>710</t>
  </si>
  <si>
    <t>748-682</t>
  </si>
  <si>
    <t>DToC2000(m.dDateEnd + 1)</t>
  </si>
  <si>
    <t>Allt(m.cIspTel)</t>
  </si>
  <si>
    <t>341 11 10 50 75 10 0000 000</t>
  </si>
  <si>
    <t>341 20 20 30 15 10 0000 000</t>
  </si>
  <si>
    <t>341 20 20 30 03 10 0000 000</t>
  </si>
  <si>
    <t>34105030100025120</t>
  </si>
  <si>
    <t>Руководитель=&lt;c name="МФРуководитель"/&gt;</t>
  </si>
  <si>
    <t>__p_ir=Iif(m.nit4Rashod = 0, 0, m.nit4Rashod - m.nit6Rashod)</t>
  </si>
  <si>
    <t>СтДефициты2</t>
  </si>
  <si>
    <t>crsStrokSpec.col4</t>
  </si>
  <si>
    <t>341 10 80 40 20 01 1000 000</t>
  </si>
  <si>
    <t>34102032050051180</t>
  </si>
  <si>
    <t>34101062040093020</t>
  </si>
  <si>
    <t>Глава по БК</t>
  </si>
  <si>
    <t>##</t>
  </si>
  <si>
    <t>Доходы от уплаты акцизов на автомобильный бензин, подлежащее распределению между бюджетами субъектов Российской Федерации и местными бюджетами 000</t>
  </si>
  <si>
    <t>Ноак Ольга Владимировна</t>
  </si>
  <si>
    <t>00002000000000000000</t>
  </si>
  <si>
    <t xml:space="preserve"> Iif(__p_nSheet # 0, This.Book.Sheet = __p_nSheet, "")</t>
  </si>
  <si>
    <t>Дефициты710Код</t>
  </si>
  <si>
    <t>341 20 20 30 24 10 9028 151</t>
  </si>
  <si>
    <t>34103102050025110</t>
  </si>
  <si>
    <t>Дата</t>
  </si>
  <si>
    <t>МФГлБух</t>
  </si>
  <si>
    <t>__p_id</t>
  </si>
  <si>
    <t xml:space="preserve">  &lt;area nameLT="B8" nameRB="ДефицитыКонец" &gt;</t>
  </si>
  <si>
    <t>AllTrim(This.Seek_TableFields("OrgBase", "RN", "OrgBase.OKATO", __p_OrgRn))</t>
  </si>
  <si>
    <t>Неисполненные назначения</t>
  </si>
  <si>
    <t>Ошибка в строке 78. Ячейка 'МФВБ' не найдена!</t>
  </si>
  <si>
    <t>ОРГАНИЗАЦИЯ</t>
  </si>
  <si>
    <t>Ит5Дефициты</t>
  </si>
  <si>
    <t>ИСТ=&lt;c name="МФИСТ"/&gt;</t>
  </si>
  <si>
    <t>Allt(IIF(!EMPTY(ALLTRIM(crsStrokSpec.NameS)),LEFT(crsStrokSpec.NameS, 17) + " "+ SubStr(crsStrokSpec.NameS, 18),""))</t>
  </si>
  <si>
    <t>341 08 01 20 50 02 5050 000</t>
  </si>
  <si>
    <t>34105030100025230</t>
  </si>
  <si>
    <t>5</t>
  </si>
  <si>
    <t>Субвенция на государственную регистрацию актов гражданского состояния 000</t>
  </si>
  <si>
    <t>Гл.бухгалтер=&lt;c name="МФГлБух"/&gt;</t>
  </si>
  <si>
    <t>m.cFileName</t>
  </si>
  <si>
    <t>Субвенция бюджетам поселений на выполнение передаваемых полномочий субъектов РФ Поступления от других бюджетов бюджетной системы Российской Федерации</t>
  </si>
  <si>
    <t>341 10 80 40 20 01 1000 110</t>
  </si>
  <si>
    <t>&lt;tbl &gt;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</si>
  <si>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 000</t>
  </si>
  <si>
    <t>Ит5Расходы</t>
  </si>
  <si>
    <t>383</t>
  </si>
  <si>
    <t>Доходы от уплаты акцизов на прямогонный бензин, подлежащее распределению между бюджетами субъектов Российской Федерации и местными бюджетами 000</t>
  </si>
  <si>
    <t>34101022010001000</t>
  </si>
  <si>
    <t>"________"    _______________  200___  г.</t>
  </si>
  <si>
    <t>341 01 04 20 20 07 0280 000</t>
  </si>
  <si>
    <t>Единый сельскохозяйственный налог 000</t>
  </si>
  <si>
    <t xml:space="preserve">    &lt;column index="2" expr="Substr(StrTran(Allt(oCell.Text), ' ', ''), 1, 3) + '|' + Substr(StrTran(Allt(oCell.Text), ' ', ''), 4, 17)"/&gt;</t>
  </si>
  <si>
    <t>МФИсполнитель</t>
  </si>
  <si>
    <t>Налог на доходы физических лиц с доходов, полученных в виде дивидендов от долевого участия в деятельности организаций Налоговые доходы</t>
  </si>
  <si>
    <t>ПРД=&lt;c name="МФПРД"/&gt;</t>
  </si>
  <si>
    <t>Субсидии бюджетам городских и сельских поселений формирование муниципальных дорожных фондов 000</t>
  </si>
  <si>
    <t>МФВБ</t>
  </si>
  <si>
    <t>Столбец1</t>
  </si>
  <si>
    <t>Доходы от уплаты акцизов на моторные масла, подлежащее распределению между бюджетами субъектов Российской Федерации и местными бюджетами 000</t>
  </si>
  <si>
    <t>Столбец5</t>
  </si>
  <si>
    <t>18210606043102100 110</t>
  </si>
  <si>
    <t>__p_OrgRn = Iif(m.cMUBUDG # "|" And Len(m.cMUBUDG) == 4, Iif(Seek(m.cMUBUDG, "Mubudg", "RN"), Mubudg.Finagency_Rn, ""), oSystem.OwnerOrgRn)</t>
  </si>
  <si>
    <t>Руководитель</t>
  </si>
  <si>
    <t>crsStrokSpecDohod.col5</t>
  </si>
  <si>
    <t>Allt(IIF(!EMPTY(ALLTRIM(crsStrokSpecDohod.NameS)),LEFT(crsStrokSpecDohod.NameS, 17) + " "+ SubStr(crsStrokSpecDohod.NameS, 18),""))</t>
  </si>
  <si>
    <t>СтДоходы3</t>
  </si>
  <si>
    <t>341 20 20 10 01 10 0000 000</t>
  </si>
  <si>
    <t>__p_cStrBold = Iif(crsStrokSpecDohod.nPrBold &lt; 8, 'This.Book.FontBold=.T.', 'This.Book.FontBold=.F.')</t>
  </si>
  <si>
    <t>alltrim(crsStrokSpec.col1) + " " + rtrim( This.Seek_TableFields("feconcl", "CODE", "feconcl.Name",substr(crsStrokSpec.NameS, 18, 3)))</t>
  </si>
  <si>
    <t>341 04 09 01 00 07 1520 000</t>
  </si>
  <si>
    <t>34105030100025190</t>
  </si>
  <si>
    <t>ГлБух</t>
  </si>
  <si>
    <t>crsStrokSpecDef.col4</t>
  </si>
  <si>
    <t>34104090100071520</t>
  </si>
  <si>
    <t>&lt;set page="Доходы"  tblDelim="|" areaEmptyCell="x" tblEmptyCell="0" tblMissEmptyStr="1,2"/&gt;</t>
  </si>
  <si>
    <t>341 01 02 20 10 00 1000 000</t>
  </si>
  <si>
    <t>34101042020001000</t>
  </si>
  <si>
    <t>m.nit5Dohod - m.nit6Rashod</t>
  </si>
  <si>
    <t>m.nit4Dohod - m.nit4Rashod</t>
  </si>
  <si>
    <t>34107072050025090</t>
  </si>
  <si>
    <t>Администрация Лесновского сельского поселения</t>
  </si>
  <si>
    <t>100 10 30 22 50 01 0000 000</t>
  </si>
  <si>
    <t>по ОКПО</t>
  </si>
  <si>
    <t>100 10 30 22 60 01 0000 000</t>
  </si>
  <si>
    <t>100 10 30 22 30 01 0000 000</t>
  </si>
  <si>
    <t>341 11 01 20 50 02 5100 000</t>
  </si>
  <si>
    <t xml:space="preserve">      в том числе:</t>
  </si>
  <si>
    <t>ТБ=03</t>
  </si>
  <si>
    <t>СтДефициты5</t>
  </si>
  <si>
    <t>34101132050059300</t>
  </si>
  <si>
    <t>Ит4Дефициты</t>
  </si>
  <si>
    <t>СтДефициты1</t>
  </si>
  <si>
    <t>341 03 10 20 50 02 5110 000</t>
  </si>
  <si>
    <t>__p_Str3</t>
  </si>
  <si>
    <t>#@</t>
  </si>
  <si>
    <t>#$</t>
  </si>
  <si>
    <t>CMonthR(m.dDateEnd + 1, 2) + " " + Str(Year(m.dDateEnd + 1), 4) + " г."</t>
  </si>
  <si>
    <t>__p_Ruk = This.__GetOrgAcc(__p_OrgRn)</t>
  </si>
  <si>
    <t>РДТ=&lt;c name="МФДатаПо"/&gt;</t>
  </si>
  <si>
    <t>341 01 13 20 50 05 9300 000</t>
  </si>
  <si>
    <t>Allt(m.cIspName)</t>
  </si>
  <si>
    <t>Рез4Расходы</t>
  </si>
  <si>
    <t>700</t>
  </si>
  <si>
    <t>341 10 01 20 50 08 2100 000</t>
  </si>
  <si>
    <t>Налог на доходы физических лиц с доходов, полученных в виде дивидендов от долевого участия в деятельности организаций 000</t>
  </si>
  <si>
    <t>источники внутреннего финансирования</t>
  </si>
  <si>
    <t>КОДФ=&lt;c name="МФКОДФ"/&gt;</t>
  </si>
  <si>
    <t>18210606033101000 110</t>
  </si>
  <si>
    <t xml:space="preserve">1    </t>
  </si>
  <si>
    <t>This.Book.RowMode = .T.</t>
  </si>
  <si>
    <t>Субсидии бюджетам городских и сельских поселений формирование муниципальных дорожных фондов Поступления от других бюджетов бюджетной системы Российской Федерации</t>
  </si>
  <si>
    <t>Госпошлина Налоговые доходы</t>
  </si>
  <si>
    <t>182 10 60 60 33 10 1000 000</t>
  </si>
  <si>
    <t>00096000000000000000</t>
  </si>
  <si>
    <t>Госпошлина 000</t>
  </si>
  <si>
    <t>341 01 06 20 40 09 3020 000</t>
  </si>
  <si>
    <t>34101022010001000 121 211</t>
  </si>
  <si>
    <t>34101022010001000 122 212</t>
  </si>
  <si>
    <t>34101022010001000 129 213</t>
  </si>
  <si>
    <t>34101042020001000 121 211</t>
  </si>
  <si>
    <t>34101042020001000 122 212</t>
  </si>
  <si>
    <t>34101042020001000 129 213</t>
  </si>
  <si>
    <t>34101042020070280 121 211</t>
  </si>
  <si>
    <t>34101042020070280 129 213</t>
  </si>
  <si>
    <t>34101062040093020 540 251</t>
  </si>
  <si>
    <t>34102032050051180 121 211</t>
  </si>
  <si>
    <t>34102032050051180 129 213</t>
  </si>
  <si>
    <t>34108012050014010 621 241</t>
  </si>
  <si>
    <t>34101042020001000 242 221</t>
  </si>
  <si>
    <t>34101042020001000 242 226</t>
  </si>
  <si>
    <t>34101042020001000 244 223</t>
  </si>
  <si>
    <t>34101042020001000 244 225</t>
  </si>
  <si>
    <t>34101042020001000 244 226</t>
  </si>
  <si>
    <t>18210102020013000 110</t>
  </si>
  <si>
    <t>18210503010012100 110</t>
  </si>
  <si>
    <t>18210102030013000 110</t>
  </si>
  <si>
    <t>18210606033102100 110</t>
  </si>
  <si>
    <t>18210102010012100 110</t>
  </si>
  <si>
    <t>34104090100125160 244 225</t>
  </si>
  <si>
    <t>34104090100171520 244 225</t>
  </si>
  <si>
    <t>18210102020011000 110</t>
  </si>
  <si>
    <t>18210102010013000 110</t>
  </si>
  <si>
    <t>18210102030011000 110</t>
  </si>
  <si>
    <t>18210606033103000 110</t>
  </si>
  <si>
    <t>34102032050051180 244 223</t>
  </si>
  <si>
    <t>34101042020001000 244 310</t>
  </si>
  <si>
    <t>341040901001S1520 244 225</t>
  </si>
  <si>
    <t>18210503020012100 110</t>
  </si>
  <si>
    <t>18210503020011000 110</t>
  </si>
  <si>
    <t>18210503010014000 110</t>
  </si>
  <si>
    <t>34101042020001000 244 221</t>
  </si>
  <si>
    <t>34104090100125160 244 226</t>
  </si>
  <si>
    <t>18210503010013000 110</t>
  </si>
  <si>
    <t>341</t>
  </si>
  <si>
    <t>34105030100225190 244 223</t>
  </si>
  <si>
    <t>34105030100225230 244 225</t>
  </si>
  <si>
    <t>34105030100225230 244 226</t>
  </si>
  <si>
    <t>34101112050025030 870 296</t>
  </si>
  <si>
    <t>34101042020001000 851 291</t>
  </si>
  <si>
    <t>34101042020001000 852 291</t>
  </si>
  <si>
    <t>34103100100325110 852 291</t>
  </si>
  <si>
    <t>16111633050106000 140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</si>
  <si>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</si>
  <si>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34103100100325110 244 226</t>
  </si>
  <si>
    <t>34107052050025370 244 226</t>
  </si>
  <si>
    <t>10010302231010000 110</t>
  </si>
  <si>
    <t>10010302241010000 110</t>
  </si>
  <si>
    <t>10010302251010000 110</t>
  </si>
  <si>
    <t>10010302261010000 110</t>
  </si>
  <si>
    <t>34120229999107152 150</t>
  </si>
  <si>
    <t>34120235118100000 150</t>
  </si>
  <si>
    <t>34120230024107028 150</t>
  </si>
  <si>
    <t>34105030100225220 244 225</t>
  </si>
  <si>
    <t>34101130200425130 244 226</t>
  </si>
  <si>
    <t>34110804020011000 110</t>
  </si>
  <si>
    <t>34101042020001000 244 343</t>
  </si>
  <si>
    <t>34101042020001000 244 346</t>
  </si>
  <si>
    <t>34111012050025100 244 346</t>
  </si>
  <si>
    <t>34108012050025050 244 346</t>
  </si>
  <si>
    <t>34107072050025090 244 346</t>
  </si>
  <si>
    <t>34105030100225230 244 346</t>
  </si>
  <si>
    <t>34104090100125160 244 346</t>
  </si>
  <si>
    <t>34103100100325110 244 346</t>
  </si>
  <si>
    <t>34101042020070280 244 346</t>
  </si>
  <si>
    <t>34101042020001000 121 266</t>
  </si>
  <si>
    <t>34101042020001000 853 297</t>
  </si>
  <si>
    <t>34110012050082100 312 264</t>
  </si>
  <si>
    <t>34104122050025040 244 225</t>
  </si>
  <si>
    <t>Субсидии бюджетам городских и сельских поселений Новгородской области на поддержку реализации проектов территориальных общественных самоуправлений, включенных в муниципальные программы развития территорий</t>
  </si>
  <si>
    <t>34120229999107209 150</t>
  </si>
  <si>
    <t>Земельный налог с организаций, обладающих земельным участком, расположенным в границах сельских поселений</t>
  </si>
  <si>
    <t>18210102030012100 110</t>
  </si>
  <si>
    <t>18210102020012100 110</t>
  </si>
  <si>
    <t>34111105025100000 120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</si>
  <si>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</si>
  <si>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34101042020001000 244 349</t>
  </si>
  <si>
    <t>34104090100125160 244 310</t>
  </si>
  <si>
    <t>34105030100225210 244 346</t>
  </si>
  <si>
    <t>34120216001100000 150</t>
  </si>
  <si>
    <t>34120225576100000150</t>
  </si>
  <si>
    <t>Субсидии бюджетам сельских поселений на обеспечение комплексного развития сельских территорий</t>
  </si>
  <si>
    <t>Дотации бюджетам  сельских поселений на выравнивание бюджетной обеспеченности из бюджетов муниципальных районов</t>
  </si>
  <si>
    <t>Субсидии бюджетам сельских поселений формирование муниципальных дорожных фондов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</si>
  <si>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</si>
  <si>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возмещение затрат по содержанию штатных единиц, осуществляющих переданные отдельные государственные полномочия области</t>
  </si>
  <si>
    <t>34101042020001000 247 223</t>
  </si>
  <si>
    <t>34101042020001000 853 292</t>
  </si>
  <si>
    <t>34105030100225190 247 223</t>
  </si>
  <si>
    <t>34105030100225190 244 226</t>
  </si>
  <si>
    <t>34105030100225190 853 293</t>
  </si>
  <si>
    <t>34104090100125170244 226</t>
  </si>
  <si>
    <t>34111302995100000 130</t>
  </si>
  <si>
    <t>Прочие доходы от компенсации затрат бюджетов сельских поселений</t>
  </si>
  <si>
    <t>34104090100125040 244 226</t>
  </si>
  <si>
    <t>34108012050014030 622 241</t>
  </si>
  <si>
    <t>34101042020001000 831 296</t>
  </si>
  <si>
    <t>34105030100672090 244 226</t>
  </si>
  <si>
    <t>341050301006S2090 244 226</t>
  </si>
  <si>
    <t>34105030100675260 244 226</t>
  </si>
  <si>
    <t>341050301006S5260 244 226</t>
  </si>
  <si>
    <t>Субсидии бюджетам городских и сельских поселений Новгородской области на реализацию приоритетных проектов поддержки местных инициатив</t>
  </si>
  <si>
    <t>34120229999107526 150</t>
  </si>
  <si>
    <t>341050301005L5764 244 346</t>
  </si>
  <si>
    <t>Иные межбюджетные трансферты на компенсацию снижения поступления налоговых доходов в виде единого сельскохозяйственного налога в 2021 году бюджетам городских и сельских поселений Новгородского муниципального района</t>
  </si>
  <si>
    <t>34120249999104602 150</t>
  </si>
  <si>
    <t>18210102010014000 110</t>
  </si>
  <si>
    <t>34120705030100000 150</t>
  </si>
  <si>
    <t>Прочие безвозмездные поступления в бюджеты сельских поселений</t>
  </si>
  <si>
    <t>34120249999104603 150</t>
  </si>
  <si>
    <t>Иные межбюджетные трансферты бюджетам городских, сельских поселений на финансирование расходных обязательств, связанных с финансовым обеспечением первоочередных расходов в 2021 году</t>
  </si>
  <si>
    <t>Иные межбюджетные трансферты  сельских поселений области на частичную компенсацию дополнительных расходов на повышение оплаты труда работников бюджетной сферы</t>
  </si>
  <si>
    <t>34120249999107142 150</t>
  </si>
  <si>
    <t>34102032050051180 247 223</t>
  </si>
  <si>
    <t>34103100100325110 244 227</t>
  </si>
  <si>
    <t>34105030100225230 244 343</t>
  </si>
  <si>
    <t>34108012050071420 621 241</t>
  </si>
  <si>
    <t>34105030100246030 244 346</t>
  </si>
  <si>
    <t>октября 2021 г.</t>
  </si>
  <si>
    <t>01.10.2021</t>
  </si>
  <si>
    <t>Инициативные платежи, зачисляемые в бюджет сельского поселения на софинансирование расходов по реализации приоритетного проекта</t>
  </si>
  <si>
    <t>34111715000102526 150</t>
  </si>
  <si>
    <t>34105030100246030 244 226</t>
  </si>
  <si>
    <t>34105030100246030 244 225</t>
  </si>
  <si>
    <t>2. Расходы бюджета - на 01.10.2021 г.</t>
  </si>
</sst>
</file>

<file path=xl/styles.xml><?xml version="1.0" encoding="utf-8"?>
<styleSheet xmlns="http://schemas.openxmlformats.org/spreadsheetml/2006/main">
  <numFmts count="3">
    <numFmt numFmtId="197" formatCode="#,##0.00;\ \-\ #,##0.00;\ \-"/>
    <numFmt numFmtId="200" formatCode="#,##0.00_ ;\-#,##0.00\ "/>
    <numFmt numFmtId="201" formatCode="#,##0.00;[Red]#,##0.00"/>
  </numFmts>
  <fonts count="21">
    <font>
      <sz val="10"/>
      <name val="Arial Cyr"/>
      <charset val="204"/>
    </font>
    <font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8"/>
      <color indexed="9"/>
      <name val="Arial Cyr"/>
      <charset val="204"/>
    </font>
    <font>
      <b/>
      <sz val="8"/>
      <color indexed="9"/>
      <name val="Arial Cyr"/>
      <charset val="204"/>
    </font>
    <font>
      <i/>
      <sz val="10"/>
      <name val="Arial Cyr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10"/>
      <color theme="0"/>
      <name val="Arial Cyr"/>
      <charset val="204"/>
    </font>
    <font>
      <sz val="8"/>
      <color rgb="FFFF0000"/>
      <name val="Arial Cyr"/>
      <charset val="204"/>
    </font>
    <font>
      <b/>
      <sz val="8"/>
      <color theme="0"/>
      <name val="Arial Cyr"/>
      <charset val="204"/>
    </font>
    <font>
      <sz val="8"/>
      <color theme="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2" fillId="0" borderId="0" xfId="0" applyFont="1" applyBorder="1" applyAlignment="1"/>
    <xf numFmtId="0" fontId="3" fillId="0" borderId="0" xfId="0" applyFont="1" applyAlignment="1">
      <alignment horizontal="left"/>
    </xf>
    <xf numFmtId="49" fontId="3" fillId="0" borderId="0" xfId="0" applyNumberFormat="1" applyFont="1"/>
    <xf numFmtId="0" fontId="0" fillId="0" borderId="1" xfId="0" applyBorder="1" applyAlignment="1">
      <alignment horizontal="left"/>
    </xf>
    <xf numFmtId="0" fontId="0" fillId="0" borderId="1" xfId="0" applyBorder="1" applyAlignment="1"/>
    <xf numFmtId="49" fontId="0" fillId="0" borderId="1" xfId="0" applyNumberFormat="1" applyBorder="1"/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4" fillId="0" borderId="0" xfId="0" applyFont="1" applyAlignment="1">
      <alignment horizontal="centerContinuous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Border="1" applyAlignment="1">
      <alignment horizontal="left"/>
    </xf>
    <xf numFmtId="49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wrapText="1"/>
    </xf>
    <xf numFmtId="49" fontId="5" fillId="0" borderId="4" xfId="0" applyNumberFormat="1" applyFont="1" applyBorder="1" applyAlignment="1">
      <alignment horizontal="center" wrapText="1"/>
    </xf>
    <xf numFmtId="49" fontId="3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 wrapText="1"/>
    </xf>
    <xf numFmtId="0" fontId="7" fillId="0" borderId="0" xfId="0" applyFont="1"/>
    <xf numFmtId="0" fontId="7" fillId="0" borderId="0" xfId="0" applyFont="1" applyAlignment="1">
      <alignment wrapText="1"/>
    </xf>
    <xf numFmtId="0" fontId="3" fillId="0" borderId="7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 wrapText="1"/>
    </xf>
    <xf numFmtId="0" fontId="0" fillId="0" borderId="7" xfId="0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12" xfId="0" applyBorder="1"/>
    <xf numFmtId="49" fontId="3" fillId="0" borderId="13" xfId="0" applyNumberFormat="1" applyFont="1" applyBorder="1" applyAlignment="1">
      <alignment horizontal="center" wrapText="1"/>
    </xf>
    <xf numFmtId="49" fontId="3" fillId="0" borderId="12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49" fontId="8" fillId="0" borderId="4" xfId="0" applyNumberFormat="1" applyFont="1" applyBorder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49" fontId="5" fillId="0" borderId="14" xfId="0" applyNumberFormat="1" applyFont="1" applyBorder="1" applyAlignment="1">
      <alignment horizontal="center"/>
    </xf>
    <xf numFmtId="0" fontId="9" fillId="0" borderId="0" xfId="0" applyFont="1"/>
    <xf numFmtId="49" fontId="3" fillId="0" borderId="2" xfId="0" applyNumberFormat="1" applyFont="1" applyBorder="1" applyAlignment="1">
      <alignment horizontal="right" vertical="center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16" xfId="0" applyFill="1" applyBorder="1"/>
    <xf numFmtId="0" fontId="0" fillId="2" borderId="16" xfId="0" applyFill="1" applyBorder="1" applyAlignment="1">
      <alignment wrapText="1"/>
    </xf>
    <xf numFmtId="0" fontId="0" fillId="3" borderId="0" xfId="0" applyFill="1"/>
    <xf numFmtId="0" fontId="0" fillId="3" borderId="0" xfId="0" applyFill="1" applyAlignment="1">
      <alignment wrapText="1"/>
    </xf>
    <xf numFmtId="0" fontId="0" fillId="3" borderId="16" xfId="0" applyFill="1" applyBorder="1"/>
    <xf numFmtId="0" fontId="0" fillId="3" borderId="16" xfId="0" applyFill="1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0" xfId="0" applyFont="1" applyBorder="1"/>
    <xf numFmtId="0" fontId="7" fillId="4" borderId="0" xfId="0" applyFont="1" applyFill="1"/>
    <xf numFmtId="49" fontId="0" fillId="4" borderId="0" xfId="0" applyNumberFormat="1" applyFill="1" applyAlignment="1">
      <alignment wrapText="1"/>
    </xf>
    <xf numFmtId="0" fontId="7" fillId="0" borderId="0" xfId="0" applyFont="1" applyBorder="1" applyAlignment="1">
      <alignment wrapText="1"/>
    </xf>
    <xf numFmtId="49" fontId="3" fillId="0" borderId="14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0" fontId="6" fillId="0" borderId="15" xfId="0" applyFont="1" applyBorder="1" applyAlignment="1">
      <alignment horizontal="left" wrapText="1"/>
    </xf>
    <xf numFmtId="49" fontId="3" fillId="0" borderId="15" xfId="0" applyNumberFormat="1" applyFont="1" applyBorder="1" applyAlignment="1">
      <alignment horizontal="center"/>
    </xf>
    <xf numFmtId="0" fontId="7" fillId="4" borderId="0" xfId="0" applyFont="1" applyFill="1" applyBorder="1"/>
    <xf numFmtId="0" fontId="0" fillId="0" borderId="18" xfId="0" applyBorder="1"/>
    <xf numFmtId="0" fontId="0" fillId="0" borderId="18" xfId="0" applyBorder="1" applyAlignment="1">
      <alignment wrapText="1"/>
    </xf>
    <xf numFmtId="0" fontId="7" fillId="0" borderId="18" xfId="0" applyFont="1" applyBorder="1"/>
    <xf numFmtId="0" fontId="0" fillId="0" borderId="0" xfId="0" applyFill="1" applyBorder="1" applyAlignment="1">
      <alignment wrapText="1"/>
    </xf>
    <xf numFmtId="49" fontId="3" fillId="0" borderId="0" xfId="0" applyNumberFormat="1" applyFont="1" applyAlignment="1">
      <alignment horizontal="right"/>
    </xf>
    <xf numFmtId="197" fontId="8" fillId="0" borderId="3" xfId="0" applyNumberFormat="1" applyFont="1" applyBorder="1" applyAlignment="1">
      <alignment horizontal="center" wrapText="1"/>
    </xf>
    <xf numFmtId="197" fontId="3" fillId="0" borderId="3" xfId="0" applyNumberFormat="1" applyFont="1" applyBorder="1" applyAlignment="1">
      <alignment horizontal="center" wrapText="1"/>
    </xf>
    <xf numFmtId="197" fontId="6" fillId="0" borderId="2" xfId="0" applyNumberFormat="1" applyFont="1" applyBorder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wrapText="1"/>
    </xf>
    <xf numFmtId="0" fontId="11" fillId="0" borderId="0" xfId="0" applyFont="1" applyAlignment="1">
      <alignment horizontal="justify" wrapText="1"/>
    </xf>
    <xf numFmtId="0" fontId="0" fillId="0" borderId="0" xfId="0" applyFill="1" applyAlignment="1">
      <alignment wrapText="1"/>
    </xf>
    <xf numFmtId="0" fontId="11" fillId="0" borderId="0" xfId="0" applyFont="1" applyAlignment="1">
      <alignment horizontal="left" wrapText="1"/>
    </xf>
    <xf numFmtId="0" fontId="11" fillId="0" borderId="0" xfId="0" applyFont="1" applyFill="1" applyAlignment="1">
      <alignment wrapText="1"/>
    </xf>
    <xf numFmtId="0" fontId="1" fillId="0" borderId="0" xfId="0" applyFont="1" applyFill="1" applyAlignment="1">
      <alignment wrapText="1"/>
    </xf>
    <xf numFmtId="0" fontId="11" fillId="0" borderId="0" xfId="0" applyFont="1" applyFill="1" applyAlignment="1">
      <alignment horizontal="justify" wrapText="1"/>
    </xf>
    <xf numFmtId="49" fontId="12" fillId="0" borderId="6" xfId="0" applyNumberFormat="1" applyFont="1" applyBorder="1" applyAlignment="1">
      <alignment horizontal="center" wrapText="1"/>
    </xf>
    <xf numFmtId="49" fontId="13" fillId="0" borderId="3" xfId="0" applyNumberFormat="1" applyFont="1" applyBorder="1" applyAlignment="1">
      <alignment horizontal="center"/>
    </xf>
    <xf numFmtId="0" fontId="14" fillId="2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Fill="1"/>
    <xf numFmtId="0" fontId="0" fillId="5" borderId="0" xfId="0" applyFill="1"/>
    <xf numFmtId="0" fontId="0" fillId="5" borderId="0" xfId="0" applyFill="1" applyAlignment="1">
      <alignment wrapText="1"/>
    </xf>
    <xf numFmtId="0" fontId="0" fillId="5" borderId="16" xfId="0" applyFill="1" applyBorder="1"/>
    <xf numFmtId="0" fontId="0" fillId="5" borderId="16" xfId="0" applyFill="1" applyBorder="1" applyAlignment="1">
      <alignment wrapText="1"/>
    </xf>
    <xf numFmtId="197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0" fillId="3" borderId="0" xfId="0" applyFill="1" applyBorder="1"/>
    <xf numFmtId="0" fontId="0" fillId="3" borderId="0" xfId="0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0" fillId="2" borderId="19" xfId="0" applyFill="1" applyBorder="1"/>
    <xf numFmtId="197" fontId="3" fillId="0" borderId="8" xfId="0" applyNumberFormat="1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wrapText="1"/>
    </xf>
    <xf numFmtId="49" fontId="7" fillId="4" borderId="0" xfId="0" applyNumberFormat="1" applyFont="1" applyFill="1" applyBorder="1" applyAlignment="1">
      <alignment wrapText="1"/>
    </xf>
    <xf numFmtId="0" fontId="16" fillId="0" borderId="0" xfId="0" applyFont="1"/>
    <xf numFmtId="0" fontId="8" fillId="0" borderId="0" xfId="0" applyFont="1" applyBorder="1" applyAlignment="1">
      <alignment horizontal="left"/>
    </xf>
    <xf numFmtId="49" fontId="0" fillId="0" borderId="0" xfId="0" applyNumberFormat="1" applyBorder="1"/>
    <xf numFmtId="0" fontId="0" fillId="0" borderId="0" xfId="0" applyAlignment="1">
      <alignment horizontal="center"/>
    </xf>
    <xf numFmtId="197" fontId="3" fillId="0" borderId="20" xfId="0" applyNumberFormat="1" applyFont="1" applyBorder="1" applyAlignment="1">
      <alignment horizontal="center" wrapText="1"/>
    </xf>
    <xf numFmtId="197" fontId="3" fillId="0" borderId="17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49" fontId="5" fillId="0" borderId="21" xfId="0" applyNumberFormat="1" applyFont="1" applyBorder="1" applyAlignment="1">
      <alignment horizontal="center" wrapText="1"/>
    </xf>
    <xf numFmtId="49" fontId="5" fillId="0" borderId="22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0" fillId="4" borderId="0" xfId="0" applyNumberFormat="1" applyFill="1" applyAlignment="1">
      <alignment wrapText="1"/>
    </xf>
    <xf numFmtId="0" fontId="0" fillId="0" borderId="0" xfId="0" applyFill="1"/>
    <xf numFmtId="197" fontId="3" fillId="0" borderId="3" xfId="0" applyNumberFormat="1" applyFont="1" applyBorder="1" applyAlignment="1">
      <alignment horizontal="center"/>
    </xf>
    <xf numFmtId="197" fontId="3" fillId="0" borderId="14" xfId="0" applyNumberFormat="1" applyFont="1" applyBorder="1" applyAlignment="1">
      <alignment horizontal="center"/>
    </xf>
    <xf numFmtId="197" fontId="3" fillId="0" borderId="13" xfId="0" applyNumberFormat="1" applyFont="1" applyBorder="1" applyAlignment="1">
      <alignment horizontal="center"/>
    </xf>
    <xf numFmtId="197" fontId="8" fillId="0" borderId="3" xfId="0" applyNumberFormat="1" applyFont="1" applyBorder="1" applyAlignment="1">
      <alignment horizontal="right"/>
    </xf>
    <xf numFmtId="197" fontId="5" fillId="0" borderId="14" xfId="0" applyNumberFormat="1" applyFont="1" applyBorder="1" applyAlignment="1">
      <alignment horizontal="right"/>
    </xf>
    <xf numFmtId="197" fontId="5" fillId="0" borderId="22" xfId="0" applyNumberFormat="1" applyFont="1" applyBorder="1" applyAlignment="1">
      <alignment horizontal="right"/>
    </xf>
    <xf numFmtId="49" fontId="0" fillId="0" borderId="0" xfId="0" applyNumberFormat="1" applyAlignment="1">
      <alignment horizontal="centerContinuous"/>
    </xf>
    <xf numFmtId="49" fontId="3" fillId="0" borderId="0" xfId="0" applyNumberFormat="1" applyFont="1" applyAlignment="1">
      <alignment horizontal="centerContinuous"/>
    </xf>
    <xf numFmtId="0" fontId="3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left" wrapText="1"/>
    </xf>
    <xf numFmtId="0" fontId="6" fillId="0" borderId="14" xfId="0" applyFont="1" applyBorder="1" applyAlignment="1">
      <alignment wrapText="1"/>
    </xf>
    <xf numFmtId="49" fontId="3" fillId="0" borderId="2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5" fillId="0" borderId="25" xfId="0" applyFont="1" applyBorder="1" applyAlignment="1">
      <alignment horizontal="left" wrapText="1"/>
    </xf>
    <xf numFmtId="0" fontId="10" fillId="0" borderId="26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5" fillId="0" borderId="27" xfId="0" applyFont="1" applyBorder="1" applyAlignment="1">
      <alignment horizontal="left" wrapText="1"/>
    </xf>
    <xf numFmtId="0" fontId="10" fillId="0" borderId="2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28" xfId="0" applyFont="1" applyBorder="1" applyAlignment="1">
      <alignment horizontal="left" wrapText="1"/>
    </xf>
    <xf numFmtId="49" fontId="3" fillId="0" borderId="29" xfId="0" applyNumberFormat="1" applyFont="1" applyBorder="1" applyAlignment="1">
      <alignment horizontal="centerContinuous" vertical="center"/>
    </xf>
    <xf numFmtId="0" fontId="0" fillId="0" borderId="24" xfId="0" applyBorder="1" applyAlignment="1">
      <alignment horizontal="centerContinuous" vertical="center"/>
    </xf>
    <xf numFmtId="49" fontId="6" fillId="0" borderId="8" xfId="0" applyNumberFormat="1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97" fontId="8" fillId="0" borderId="31" xfId="0" applyNumberFormat="1" applyFont="1" applyBorder="1" applyAlignment="1">
      <alignment horizontal="center" wrapText="1"/>
    </xf>
    <xf numFmtId="197" fontId="5" fillId="0" borderId="32" xfId="0" applyNumberFormat="1" applyFont="1" applyBorder="1" applyAlignment="1">
      <alignment horizontal="center" wrapText="1"/>
    </xf>
    <xf numFmtId="0" fontId="3" fillId="0" borderId="17" xfId="0" applyNumberFormat="1" applyFont="1" applyFill="1" applyBorder="1" applyAlignment="1" applyProtection="1">
      <alignment horizontal="center" vertical="center"/>
    </xf>
    <xf numFmtId="197" fontId="5" fillId="0" borderId="28" xfId="0" applyNumberFormat="1" applyFont="1" applyBorder="1" applyAlignment="1">
      <alignment horizontal="center" wrapText="1"/>
    </xf>
    <xf numFmtId="0" fontId="3" fillId="0" borderId="33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Border="1" applyAlignment="1">
      <alignment horizontal="center" wrapText="1"/>
    </xf>
    <xf numFmtId="49" fontId="3" fillId="0" borderId="35" xfId="0" applyNumberFormat="1" applyFont="1" applyFill="1" applyBorder="1" applyAlignment="1" applyProtection="1">
      <alignment horizontal="center" wrapText="1"/>
    </xf>
    <xf numFmtId="49" fontId="5" fillId="0" borderId="36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0" fillId="0" borderId="7" xfId="0" applyNumberFormat="1" applyFont="1" applyFill="1" applyBorder="1" applyAlignment="1" applyProtection="1">
      <alignment horizontal="center"/>
    </xf>
    <xf numFmtId="197" fontId="0" fillId="0" borderId="13" xfId="0" applyNumberFormat="1" applyBorder="1"/>
    <xf numFmtId="49" fontId="5" fillId="0" borderId="39" xfId="0" applyNumberFormat="1" applyFont="1" applyBorder="1" applyAlignment="1">
      <alignment horizontal="center" wrapText="1"/>
    </xf>
    <xf numFmtId="49" fontId="3" fillId="0" borderId="40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49" fontId="3" fillId="0" borderId="7" xfId="0" applyNumberFormat="1" applyFont="1" applyFill="1" applyBorder="1" applyAlignment="1" applyProtection="1">
      <alignment horizontal="center"/>
    </xf>
    <xf numFmtId="0" fontId="16" fillId="0" borderId="0" xfId="0" applyNumberFormat="1" applyFont="1" applyFill="1" applyAlignment="1" applyProtection="1">
      <alignment wrapText="1"/>
    </xf>
    <xf numFmtId="0" fontId="3" fillId="0" borderId="7" xfId="0" applyFont="1" applyBorder="1" applyAlignment="1">
      <alignment horizontal="center"/>
    </xf>
    <xf numFmtId="49" fontId="3" fillId="0" borderId="41" xfId="0" applyNumberFormat="1" applyFont="1" applyFill="1" applyBorder="1" applyAlignment="1" applyProtection="1">
      <alignment horizontal="center"/>
    </xf>
    <xf numFmtId="49" fontId="3" fillId="0" borderId="42" xfId="0" applyNumberFormat="1" applyFont="1" applyFill="1" applyBorder="1" applyAlignment="1" applyProtection="1">
      <alignment horizontal="center"/>
    </xf>
    <xf numFmtId="49" fontId="3" fillId="0" borderId="43" xfId="0" applyNumberFormat="1" applyFont="1" applyFill="1" applyBorder="1" applyAlignment="1" applyProtection="1">
      <alignment horizontal="center"/>
    </xf>
    <xf numFmtId="49" fontId="3" fillId="0" borderId="44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Alignment="1" applyProtection="1">
      <alignment horizontal="centerContinuous" wrapText="1"/>
    </xf>
    <xf numFmtId="0" fontId="3" fillId="0" borderId="32" xfId="0" applyFont="1" applyFill="1" applyBorder="1" applyAlignment="1" applyProtection="1">
      <alignment horizontal="centerContinuous" wrapText="1"/>
    </xf>
    <xf numFmtId="49" fontId="3" fillId="0" borderId="32" xfId="0" applyNumberFormat="1" applyFont="1" applyFill="1" applyBorder="1" applyAlignment="1" applyProtection="1">
      <alignment horizontal="centerContinuous" wrapText="1"/>
    </xf>
    <xf numFmtId="49" fontId="12" fillId="0" borderId="40" xfId="0" applyNumberFormat="1" applyFont="1" applyFill="1" applyBorder="1" applyAlignment="1" applyProtection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1" xfId="0" applyBorder="1"/>
    <xf numFmtId="49" fontId="15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0" fillId="0" borderId="0" xfId="0" applyFont="1"/>
    <xf numFmtId="0" fontId="0" fillId="0" borderId="14" xfId="0" applyFont="1" applyBorder="1" applyAlignment="1">
      <alignment horizontal="centerContinuous" wrapText="1"/>
    </xf>
    <xf numFmtId="49" fontId="6" fillId="0" borderId="32" xfId="0" applyNumberFormat="1" applyFont="1" applyBorder="1" applyAlignment="1">
      <alignment horizontal="left" wrapText="1"/>
    </xf>
    <xf numFmtId="0" fontId="4" fillId="0" borderId="0" xfId="0" applyFont="1"/>
    <xf numFmtId="49" fontId="13" fillId="0" borderId="6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/>
    </xf>
    <xf numFmtId="197" fontId="6" fillId="0" borderId="17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left" wrapText="1"/>
    </xf>
    <xf numFmtId="49" fontId="3" fillId="0" borderId="2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49" fontId="3" fillId="0" borderId="14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197" fontId="3" fillId="0" borderId="0" xfId="0" applyNumberFormat="1" applyFont="1" applyFill="1" applyBorder="1" applyAlignment="1">
      <alignment horizontal="center"/>
    </xf>
    <xf numFmtId="197" fontId="0" fillId="0" borderId="0" xfId="0" applyNumberFormat="1" applyFont="1" applyBorder="1"/>
    <xf numFmtId="197" fontId="3" fillId="0" borderId="0" xfId="0" applyNumberFormat="1" applyFont="1" applyBorder="1" applyAlignment="1">
      <alignment horizontal="center"/>
    </xf>
    <xf numFmtId="0" fontId="0" fillId="0" borderId="0" xfId="0" applyFont="1" applyBorder="1"/>
    <xf numFmtId="4" fontId="6" fillId="0" borderId="2" xfId="0" applyNumberFormat="1" applyFont="1" applyBorder="1" applyAlignment="1">
      <alignment horizontal="center"/>
    </xf>
    <xf numFmtId="200" fontId="6" fillId="0" borderId="2" xfId="0" applyNumberFormat="1" applyFont="1" applyBorder="1" applyAlignment="1">
      <alignment horizontal="center"/>
    </xf>
    <xf numFmtId="197" fontId="6" fillId="0" borderId="0" xfId="0" applyNumberFormat="1" applyFont="1" applyAlignment="1">
      <alignment horizontal="center"/>
    </xf>
    <xf numFmtId="197" fontId="3" fillId="0" borderId="45" xfId="0" applyNumberFormat="1" applyFont="1" applyFill="1" applyBorder="1" applyAlignment="1">
      <alignment horizontal="center"/>
    </xf>
    <xf numFmtId="197" fontId="17" fillId="0" borderId="0" xfId="0" applyNumberFormat="1" applyFont="1"/>
    <xf numFmtId="49" fontId="3" fillId="6" borderId="2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197" fontId="18" fillId="0" borderId="2" xfId="0" applyNumberFormat="1" applyFont="1" applyFill="1" applyBorder="1" applyAlignment="1">
      <alignment horizontal="center"/>
    </xf>
    <xf numFmtId="0" fontId="16" fillId="0" borderId="14" xfId="0" applyFont="1" applyBorder="1" applyAlignment="1">
      <alignment horizontal="left" wrapText="1"/>
    </xf>
    <xf numFmtId="201" fontId="6" fillId="0" borderId="0" xfId="0" applyNumberFormat="1" applyFont="1" applyAlignment="1">
      <alignment horizontal="center"/>
    </xf>
    <xf numFmtId="201" fontId="6" fillId="0" borderId="2" xfId="0" applyNumberFormat="1" applyFont="1" applyBorder="1" applyAlignment="1">
      <alignment horizontal="center"/>
    </xf>
    <xf numFmtId="4" fontId="19" fillId="0" borderId="2" xfId="0" applyNumberFormat="1" applyFont="1" applyBorder="1" applyAlignment="1">
      <alignment horizontal="right"/>
    </xf>
    <xf numFmtId="197" fontId="20" fillId="0" borderId="2" xfId="0" applyNumberFormat="1" applyFont="1" applyBorder="1" applyAlignment="1">
      <alignment horizontal="center"/>
    </xf>
    <xf numFmtId="200" fontId="19" fillId="0" borderId="2" xfId="0" applyNumberFormat="1" applyFont="1" applyBorder="1" applyAlignment="1">
      <alignment horizontal="right"/>
    </xf>
    <xf numFmtId="0" fontId="3" fillId="0" borderId="14" xfId="0" applyFont="1" applyBorder="1" applyAlignment="1">
      <alignment horizontal="left" vertical="top" wrapText="1"/>
    </xf>
    <xf numFmtId="197" fontId="3" fillId="6" borderId="0" xfId="0" applyNumberFormat="1" applyFont="1" applyFill="1" applyBorder="1" applyAlignment="1">
      <alignment horizontal="center"/>
    </xf>
    <xf numFmtId="197" fontId="3" fillId="6" borderId="2" xfId="0" applyNumberFormat="1" applyFont="1" applyFill="1" applyBorder="1" applyAlignment="1">
      <alignment horizontal="center"/>
    </xf>
    <xf numFmtId="197" fontId="20" fillId="6" borderId="2" xfId="0" applyNumberFormat="1" applyFont="1" applyFill="1" applyBorder="1" applyAlignment="1">
      <alignment horizontal="center"/>
    </xf>
    <xf numFmtId="0" fontId="3" fillId="6" borderId="2" xfId="0" applyNumberFormat="1" applyFont="1" applyFill="1" applyBorder="1" applyAlignment="1">
      <alignment horizontal="center" wrapText="1"/>
    </xf>
    <xf numFmtId="0" fontId="3" fillId="6" borderId="2" xfId="0" applyFont="1" applyFill="1" applyBorder="1" applyAlignment="1">
      <alignment horizontal="center"/>
    </xf>
    <xf numFmtId="197" fontId="20" fillId="6" borderId="0" xfId="0" applyNumberFormat="1" applyFont="1" applyFill="1" applyBorder="1" applyAlignment="1">
      <alignment horizontal="center"/>
    </xf>
    <xf numFmtId="197" fontId="20" fillId="0" borderId="0" xfId="0" applyNumberFormat="1" applyFont="1" applyBorder="1" applyAlignment="1">
      <alignment horizontal="center"/>
    </xf>
    <xf numFmtId="0" fontId="3" fillId="0" borderId="2" xfId="0" applyFont="1" applyBorder="1" applyAlignment="1">
      <alignment wrapText="1"/>
    </xf>
    <xf numFmtId="49" fontId="3" fillId="0" borderId="2" xfId="0" applyNumberFormat="1" applyFont="1" applyBorder="1"/>
    <xf numFmtId="200" fontId="3" fillId="0" borderId="2" xfId="0" applyNumberFormat="1" applyFont="1" applyBorder="1" applyAlignment="1">
      <alignment horizontal="center"/>
    </xf>
    <xf numFmtId="197" fontId="20" fillId="6" borderId="46" xfId="0" applyNumberFormat="1" applyFont="1" applyFill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60"/>
  <sheetViews>
    <sheetView workbookViewId="0">
      <selection activeCell="E16" sqref="E16"/>
    </sheetView>
  </sheetViews>
  <sheetFormatPr defaultRowHeight="12.75"/>
  <cols>
    <col min="1" max="1" width="34.85546875" customWidth="1"/>
    <col min="2" max="2" width="4.42578125" customWidth="1"/>
    <col min="3" max="3" width="12.42578125" customWidth="1"/>
    <col min="4" max="4" width="13.140625" customWidth="1"/>
    <col min="5" max="5" width="13.7109375" customWidth="1"/>
    <col min="6" max="6" width="14.5703125" customWidth="1"/>
    <col min="7" max="7" width="13.7109375" customWidth="1"/>
    <col min="8" max="8" width="6.28515625" customWidth="1"/>
    <col min="9" max="9" width="13.140625" customWidth="1"/>
    <col min="10" max="10" width="12.42578125" customWidth="1"/>
    <col min="12" max="12" width="15.42578125" customWidth="1"/>
  </cols>
  <sheetData>
    <row r="1" spans="1:10" ht="15">
      <c r="A1" s="120" t="s">
        <v>159</v>
      </c>
      <c r="B1" s="122"/>
      <c r="C1" s="122"/>
      <c r="D1" s="122"/>
      <c r="E1" s="131"/>
      <c r="F1" s="11"/>
      <c r="G1" s="172" t="s">
        <v>28</v>
      </c>
    </row>
    <row r="2" spans="1:10">
      <c r="A2" s="2"/>
      <c r="D2" s="46"/>
      <c r="E2" s="109"/>
      <c r="F2" s="75" t="s">
        <v>184</v>
      </c>
      <c r="G2" s="173" t="s">
        <v>213</v>
      </c>
    </row>
    <row r="3" spans="1:10" ht="11.25" customHeight="1">
      <c r="A3" s="108"/>
      <c r="B3" s="45" t="s">
        <v>215</v>
      </c>
      <c r="C3" s="197" t="s">
        <v>475</v>
      </c>
      <c r="F3" s="98" t="s">
        <v>261</v>
      </c>
      <c r="G3" s="174" t="s">
        <v>476</v>
      </c>
    </row>
    <row r="4" spans="1:10">
      <c r="C4" s="177"/>
      <c r="D4" s="177"/>
      <c r="E4" s="177"/>
      <c r="F4" s="98" t="s">
        <v>320</v>
      </c>
      <c r="G4" s="174" t="s">
        <v>2</v>
      </c>
    </row>
    <row r="5" spans="1:10">
      <c r="A5" s="171" t="s">
        <v>236</v>
      </c>
      <c r="B5" s="177" t="s">
        <v>318</v>
      </c>
      <c r="C5" s="177"/>
      <c r="D5" s="177"/>
      <c r="E5" s="177"/>
      <c r="F5" s="98" t="s">
        <v>252</v>
      </c>
      <c r="G5" s="174" t="s">
        <v>391</v>
      </c>
    </row>
    <row r="6" spans="1:10">
      <c r="A6" s="2" t="s">
        <v>179</v>
      </c>
      <c r="B6" s="178" t="s">
        <v>2</v>
      </c>
      <c r="C6" s="178"/>
      <c r="D6" s="178"/>
      <c r="E6" s="179"/>
      <c r="F6" s="98" t="s">
        <v>46</v>
      </c>
      <c r="G6" s="174" t="s">
        <v>2</v>
      </c>
    </row>
    <row r="7" spans="1:10">
      <c r="A7" s="2" t="s">
        <v>132</v>
      </c>
      <c r="B7" s="2"/>
      <c r="C7" s="2"/>
      <c r="D7" s="2"/>
      <c r="E7" s="3"/>
      <c r="F7" s="98"/>
      <c r="G7" s="175"/>
    </row>
    <row r="8" spans="1:10" ht="11.25" customHeight="1">
      <c r="A8" s="2" t="s">
        <v>219</v>
      </c>
      <c r="B8" s="2"/>
      <c r="C8" s="2"/>
      <c r="D8" s="2"/>
      <c r="E8" s="3"/>
      <c r="F8" s="98" t="s">
        <v>95</v>
      </c>
      <c r="G8" s="176" t="s">
        <v>283</v>
      </c>
    </row>
    <row r="9" spans="1:10" ht="14.25" customHeight="1">
      <c r="A9" s="12"/>
      <c r="B9" s="1"/>
      <c r="C9" s="1" t="s">
        <v>105</v>
      </c>
      <c r="D9" s="1"/>
      <c r="E9" s="3"/>
      <c r="F9" s="3"/>
      <c r="G9" s="3"/>
    </row>
    <row r="10" spans="1:10" ht="6.75" customHeight="1">
      <c r="A10" s="4"/>
      <c r="B10" s="4"/>
      <c r="C10" s="5"/>
      <c r="D10" s="5"/>
      <c r="E10" s="6"/>
      <c r="F10" s="6"/>
      <c r="G10" s="6"/>
    </row>
    <row r="11" spans="1:10" ht="12.75" customHeight="1">
      <c r="A11" s="238" t="s">
        <v>26</v>
      </c>
      <c r="B11" s="241" t="s">
        <v>134</v>
      </c>
      <c r="C11" s="242" t="s">
        <v>67</v>
      </c>
      <c r="D11" s="243"/>
      <c r="E11" s="234" t="s">
        <v>157</v>
      </c>
      <c r="F11" s="234" t="s">
        <v>79</v>
      </c>
      <c r="G11" s="234" t="s">
        <v>266</v>
      </c>
    </row>
    <row r="12" spans="1:10">
      <c r="A12" s="239"/>
      <c r="B12" s="235"/>
      <c r="C12" s="244"/>
      <c r="D12" s="239"/>
      <c r="E12" s="235"/>
      <c r="F12" s="235"/>
      <c r="G12" s="235"/>
    </row>
    <row r="13" spans="1:10" ht="11.25" customHeight="1">
      <c r="A13" s="240"/>
      <c r="B13" s="236"/>
      <c r="C13" s="245"/>
      <c r="D13" s="240"/>
      <c r="E13" s="236"/>
      <c r="F13" s="236"/>
      <c r="G13" s="236"/>
    </row>
    <row r="14" spans="1:10">
      <c r="A14" s="40" t="s">
        <v>346</v>
      </c>
      <c r="B14" s="7">
        <v>2</v>
      </c>
      <c r="C14" s="150" t="s">
        <v>87</v>
      </c>
      <c r="D14" s="151"/>
      <c r="E14" s="8" t="s">
        <v>6</v>
      </c>
      <c r="F14" s="29" t="s">
        <v>274</v>
      </c>
      <c r="G14" s="8" t="s">
        <v>175</v>
      </c>
    </row>
    <row r="15" spans="1:10">
      <c r="A15" s="134" t="s">
        <v>178</v>
      </c>
      <c r="B15" s="152" t="s">
        <v>29</v>
      </c>
      <c r="C15" s="237" t="s">
        <v>5</v>
      </c>
      <c r="D15" s="237"/>
      <c r="E15" s="78">
        <f>E60</f>
        <v>15014310</v>
      </c>
      <c r="F15" s="213">
        <f>F60</f>
        <v>9939133.6899999995</v>
      </c>
      <c r="G15" s="205">
        <f>E15-Ит5Доходы</f>
        <v>5075176.3100000005</v>
      </c>
      <c r="I15" s="206"/>
    </row>
    <row r="16" spans="1:10">
      <c r="A16" s="135" t="s">
        <v>232</v>
      </c>
      <c r="B16" s="7"/>
      <c r="C16" s="153"/>
      <c r="D16" s="154"/>
      <c r="E16" s="8"/>
      <c r="F16" s="29"/>
      <c r="G16" s="8"/>
      <c r="I16" s="60"/>
      <c r="J16" s="60"/>
    </row>
    <row r="17" spans="1:13" s="188" customFormat="1" ht="56.25">
      <c r="A17" s="136" t="s">
        <v>177</v>
      </c>
      <c r="B17" s="28" t="s">
        <v>29</v>
      </c>
      <c r="C17" s="232" t="s">
        <v>403</v>
      </c>
      <c r="D17" s="233"/>
      <c r="E17" s="97">
        <v>172280</v>
      </c>
      <c r="F17" s="104">
        <v>126198.1</v>
      </c>
      <c r="G17" s="97">
        <f>+E17-F17</f>
        <v>46081.899999999994</v>
      </c>
      <c r="I17" s="202"/>
      <c r="J17" s="202"/>
      <c r="K17" s="203"/>
      <c r="L17" s="202"/>
      <c r="M17" s="203"/>
    </row>
    <row r="18" spans="1:13" s="188" customFormat="1" ht="56.25">
      <c r="A18" s="136" t="s">
        <v>90</v>
      </c>
      <c r="B18" s="28" t="s">
        <v>29</v>
      </c>
      <c r="C18" s="232" t="s">
        <v>404</v>
      </c>
      <c r="D18" s="233"/>
      <c r="E18" s="97">
        <v>980</v>
      </c>
      <c r="F18" s="104">
        <v>902.02</v>
      </c>
      <c r="G18" s="97">
        <f>+E18-F18</f>
        <v>77.980000000000018</v>
      </c>
      <c r="I18" s="202"/>
      <c r="J18" s="202"/>
      <c r="K18" s="203"/>
      <c r="L18" s="202"/>
      <c r="M18" s="203"/>
    </row>
    <row r="19" spans="1:13" s="188" customFormat="1" ht="56.25">
      <c r="A19" s="136" t="s">
        <v>148</v>
      </c>
      <c r="B19" s="28" t="s">
        <v>29</v>
      </c>
      <c r="C19" s="232" t="s">
        <v>405</v>
      </c>
      <c r="D19" s="233"/>
      <c r="E19" s="97">
        <v>226630</v>
      </c>
      <c r="F19" s="104">
        <v>173410.1</v>
      </c>
      <c r="G19" s="97">
        <f>+E19-F19</f>
        <v>53219.899999999994</v>
      </c>
      <c r="I19" s="202"/>
      <c r="J19" s="202"/>
      <c r="K19" s="203"/>
      <c r="L19" s="202"/>
      <c r="M19" s="203"/>
    </row>
    <row r="20" spans="1:13" s="188" customFormat="1" ht="46.5" customHeight="1">
      <c r="A20" s="136" t="s">
        <v>52</v>
      </c>
      <c r="B20" s="28" t="s">
        <v>29</v>
      </c>
      <c r="C20" s="232" t="s">
        <v>406</v>
      </c>
      <c r="D20" s="233"/>
      <c r="E20" s="97">
        <v>-24680</v>
      </c>
      <c r="F20" s="104">
        <v>-22278.42</v>
      </c>
      <c r="G20" s="97">
        <f>+E20-F20</f>
        <v>-2401.5800000000017</v>
      </c>
      <c r="I20" s="202"/>
      <c r="J20" s="202"/>
      <c r="K20" s="203"/>
      <c r="L20" s="202"/>
      <c r="M20" s="203"/>
    </row>
    <row r="21" spans="1:13" s="188" customFormat="1" ht="69" customHeight="1">
      <c r="A21" s="218" t="s">
        <v>400</v>
      </c>
      <c r="B21" s="28" t="s">
        <v>29</v>
      </c>
      <c r="C21" s="232" t="s">
        <v>399</v>
      </c>
      <c r="D21" s="233"/>
      <c r="E21" s="97"/>
      <c r="F21" s="104"/>
      <c r="G21" s="97">
        <f>E21-F21</f>
        <v>0</v>
      </c>
      <c r="I21" s="202"/>
      <c r="J21" s="202"/>
      <c r="K21" s="203"/>
      <c r="L21" s="202"/>
      <c r="M21" s="203"/>
    </row>
    <row r="22" spans="1:13" s="188" customFormat="1" ht="45">
      <c r="A22" s="136" t="s">
        <v>291</v>
      </c>
      <c r="B22" s="28" t="s">
        <v>29</v>
      </c>
      <c r="C22" s="119" t="s">
        <v>86</v>
      </c>
      <c r="D22" s="189"/>
      <c r="E22" s="97">
        <v>257700</v>
      </c>
      <c r="F22" s="104">
        <v>155238.6</v>
      </c>
      <c r="G22" s="97">
        <f>+E22-F22</f>
        <v>102461.4</v>
      </c>
      <c r="I22" s="202"/>
      <c r="J22" s="202"/>
      <c r="K22" s="203"/>
      <c r="L22" s="202"/>
      <c r="M22" s="203"/>
    </row>
    <row r="23" spans="1:13" s="188" customFormat="1">
      <c r="A23" s="198" t="s">
        <v>375</v>
      </c>
      <c r="B23" s="28" t="s">
        <v>29</v>
      </c>
      <c r="C23" s="232" t="s">
        <v>375</v>
      </c>
      <c r="D23" s="233"/>
      <c r="E23" s="97"/>
      <c r="F23" s="104">
        <v>251.75</v>
      </c>
      <c r="G23" s="97">
        <f t="shared" ref="G23:G31" si="0">E23-F23</f>
        <v>-251.75</v>
      </c>
      <c r="I23" s="202"/>
      <c r="J23" s="202"/>
      <c r="K23" s="203"/>
      <c r="L23" s="202"/>
      <c r="M23" s="203"/>
    </row>
    <row r="24" spans="1:13" s="188" customFormat="1">
      <c r="A24" s="198" t="s">
        <v>379</v>
      </c>
      <c r="B24" s="28" t="s">
        <v>29</v>
      </c>
      <c r="C24" s="232" t="s">
        <v>379</v>
      </c>
      <c r="D24" s="233"/>
      <c r="E24" s="97"/>
      <c r="F24" s="104">
        <v>2.34</v>
      </c>
      <c r="G24" s="97">
        <f t="shared" si="0"/>
        <v>-2.34</v>
      </c>
      <c r="I24" s="202"/>
      <c r="J24" s="202"/>
      <c r="K24" s="203"/>
      <c r="L24" s="202"/>
      <c r="M24" s="203"/>
    </row>
    <row r="25" spans="1:13" s="188" customFormat="1">
      <c r="A25" s="198" t="s">
        <v>463</v>
      </c>
      <c r="B25" s="28" t="s">
        <v>29</v>
      </c>
      <c r="C25" s="232" t="s">
        <v>463</v>
      </c>
      <c r="D25" s="233"/>
      <c r="E25" s="97"/>
      <c r="F25" s="104">
        <v>0</v>
      </c>
      <c r="G25" s="97">
        <f t="shared" si="0"/>
        <v>0</v>
      </c>
      <c r="I25" s="202"/>
      <c r="J25" s="202"/>
      <c r="K25" s="203"/>
      <c r="L25" s="202"/>
      <c r="M25" s="203"/>
    </row>
    <row r="26" spans="1:13" s="188" customFormat="1">
      <c r="A26" s="198" t="s">
        <v>378</v>
      </c>
      <c r="B26" s="28" t="s">
        <v>29</v>
      </c>
      <c r="C26" s="232" t="s">
        <v>378</v>
      </c>
      <c r="D26" s="233"/>
      <c r="E26" s="97"/>
      <c r="F26" s="104">
        <v>9918.92</v>
      </c>
      <c r="G26" s="97">
        <f t="shared" si="0"/>
        <v>-9918.92</v>
      </c>
      <c r="I26" s="202"/>
      <c r="J26" s="202"/>
      <c r="K26" s="203"/>
      <c r="L26" s="202"/>
      <c r="M26" s="203"/>
    </row>
    <row r="27" spans="1:13" s="188" customFormat="1">
      <c r="A27" s="198" t="s">
        <v>430</v>
      </c>
      <c r="B27" s="28" t="s">
        <v>29</v>
      </c>
      <c r="C27" s="232" t="s">
        <v>430</v>
      </c>
      <c r="D27" s="233"/>
      <c r="E27" s="97"/>
      <c r="F27" s="104"/>
      <c r="G27" s="97">
        <f t="shared" si="0"/>
        <v>0</v>
      </c>
      <c r="I27" s="202"/>
      <c r="J27" s="202"/>
      <c r="K27" s="203"/>
      <c r="L27" s="202"/>
      <c r="M27" s="203"/>
    </row>
    <row r="28" spans="1:13" s="188" customFormat="1">
      <c r="A28" s="198" t="s">
        <v>371</v>
      </c>
      <c r="B28" s="28" t="s">
        <v>29</v>
      </c>
      <c r="C28" s="232" t="s">
        <v>371</v>
      </c>
      <c r="D28" s="233"/>
      <c r="E28" s="97"/>
      <c r="F28" s="104">
        <v>7.03</v>
      </c>
      <c r="G28" s="97">
        <f t="shared" si="0"/>
        <v>-7.03</v>
      </c>
      <c r="I28" s="202"/>
      <c r="J28" s="202"/>
      <c r="K28" s="203"/>
      <c r="L28" s="202"/>
      <c r="M28" s="203"/>
    </row>
    <row r="29" spans="1:13" s="188" customFormat="1">
      <c r="A29" s="198" t="s">
        <v>380</v>
      </c>
      <c r="B29" s="28" t="s">
        <v>29</v>
      </c>
      <c r="C29" s="232" t="s">
        <v>380</v>
      </c>
      <c r="D29" s="233"/>
      <c r="E29" s="97"/>
      <c r="F29" s="104">
        <v>860.91</v>
      </c>
      <c r="G29" s="97">
        <f t="shared" si="0"/>
        <v>-860.91</v>
      </c>
      <c r="I29" s="202"/>
      <c r="J29" s="202"/>
      <c r="K29" s="203"/>
      <c r="L29" s="202"/>
      <c r="M29" s="203"/>
    </row>
    <row r="30" spans="1:13" s="188" customFormat="1">
      <c r="A30" s="198" t="s">
        <v>373</v>
      </c>
      <c r="B30" s="28" t="s">
        <v>29</v>
      </c>
      <c r="C30" s="232" t="s">
        <v>429</v>
      </c>
      <c r="D30" s="233"/>
      <c r="E30" s="97"/>
      <c r="F30" s="104">
        <v>-0.23</v>
      </c>
      <c r="G30" s="97">
        <f t="shared" si="0"/>
        <v>0.23</v>
      </c>
      <c r="I30" s="202"/>
      <c r="J30" s="202"/>
      <c r="K30" s="203"/>
      <c r="L30" s="202"/>
      <c r="M30" s="203"/>
    </row>
    <row r="31" spans="1:13" s="188" customFormat="1" ht="22.5">
      <c r="A31" s="136" t="s">
        <v>119</v>
      </c>
      <c r="B31" s="28" t="s">
        <v>29</v>
      </c>
      <c r="C31" s="119" t="s">
        <v>176</v>
      </c>
      <c r="D31" s="189"/>
      <c r="E31" s="97">
        <v>291500</v>
      </c>
      <c r="F31" s="104">
        <v>720065.28</v>
      </c>
      <c r="G31" s="97">
        <f t="shared" si="0"/>
        <v>-428565.28</v>
      </c>
      <c r="I31" s="202"/>
      <c r="J31" s="202"/>
      <c r="K31" s="203"/>
      <c r="L31" s="202"/>
      <c r="M31" s="203"/>
    </row>
    <row r="32" spans="1:13" s="188" customFormat="1">
      <c r="A32" s="195" t="s">
        <v>387</v>
      </c>
      <c r="B32" s="28" t="s">
        <v>29</v>
      </c>
      <c r="C32" s="232" t="s">
        <v>387</v>
      </c>
      <c r="D32" s="233"/>
      <c r="E32" s="97"/>
      <c r="F32" s="104"/>
      <c r="G32" s="97"/>
      <c r="I32" s="202"/>
      <c r="J32" s="202"/>
      <c r="K32" s="203"/>
      <c r="L32" s="202"/>
      <c r="M32" s="203"/>
    </row>
    <row r="33" spans="1:13" s="188" customFormat="1">
      <c r="A33" s="199" t="s">
        <v>372</v>
      </c>
      <c r="B33" s="28" t="s">
        <v>29</v>
      </c>
      <c r="C33" s="232" t="s">
        <v>372</v>
      </c>
      <c r="D33" s="233"/>
      <c r="E33" s="97"/>
      <c r="F33" s="104">
        <v>1007.31</v>
      </c>
      <c r="G33" s="97">
        <f>E33-F33</f>
        <v>-1007.31</v>
      </c>
      <c r="I33" s="202"/>
      <c r="J33" s="202"/>
      <c r="K33" s="203"/>
      <c r="L33" s="202"/>
      <c r="M33" s="203"/>
    </row>
    <row r="34" spans="1:13" s="188" customFormat="1">
      <c r="A34" s="195" t="s">
        <v>390</v>
      </c>
      <c r="B34" s="28" t="s">
        <v>29</v>
      </c>
      <c r="C34" s="232" t="s">
        <v>390</v>
      </c>
      <c r="D34" s="233"/>
      <c r="E34" s="97"/>
      <c r="F34" s="104"/>
      <c r="G34" s="97">
        <f>E34-F34</f>
        <v>0</v>
      </c>
      <c r="I34" s="202"/>
      <c r="J34" s="202"/>
      <c r="K34" s="203"/>
      <c r="L34" s="202"/>
      <c r="M34" s="203"/>
    </row>
    <row r="35" spans="1:13" s="188" customFormat="1">
      <c r="A35" s="195" t="s">
        <v>386</v>
      </c>
      <c r="B35" s="28" t="s">
        <v>29</v>
      </c>
      <c r="C35" s="232" t="s">
        <v>386</v>
      </c>
      <c r="D35" s="233"/>
      <c r="E35" s="97"/>
      <c r="F35" s="104"/>
      <c r="G35" s="97">
        <f>-E35-F35</f>
        <v>0</v>
      </c>
      <c r="I35" s="202"/>
      <c r="J35" s="202"/>
      <c r="K35" s="203"/>
      <c r="L35" s="202"/>
      <c r="M35" s="203"/>
    </row>
    <row r="36" spans="1:13" s="188" customFormat="1">
      <c r="A36" s="198" t="s">
        <v>385</v>
      </c>
      <c r="B36" s="28" t="s">
        <v>29</v>
      </c>
      <c r="C36" s="232" t="s">
        <v>385</v>
      </c>
      <c r="D36" s="233"/>
      <c r="E36" s="97"/>
      <c r="F36" s="104"/>
      <c r="G36" s="97">
        <f>E36-F36</f>
        <v>0</v>
      </c>
      <c r="I36" s="202"/>
      <c r="J36" s="202"/>
      <c r="K36" s="203"/>
      <c r="L36" s="202"/>
      <c r="M36" s="203"/>
    </row>
    <row r="37" spans="1:13" s="188" customFormat="1" ht="56.25">
      <c r="A37" s="136" t="s">
        <v>163</v>
      </c>
      <c r="B37" s="28" t="s">
        <v>29</v>
      </c>
      <c r="C37" s="119" t="s">
        <v>84</v>
      </c>
      <c r="D37" s="189"/>
      <c r="E37" s="97">
        <v>509000</v>
      </c>
      <c r="F37" s="104">
        <v>156716.38</v>
      </c>
      <c r="G37" s="97">
        <f>+E37-F37</f>
        <v>352283.62</v>
      </c>
      <c r="I37" s="202"/>
      <c r="J37" s="202"/>
      <c r="K37" s="203"/>
      <c r="L37" s="202"/>
      <c r="M37" s="203"/>
    </row>
    <row r="38" spans="1:13" s="188" customFormat="1" ht="22.5">
      <c r="A38" s="136" t="s">
        <v>160</v>
      </c>
      <c r="B38" s="28" t="s">
        <v>29</v>
      </c>
      <c r="C38" s="119" t="s">
        <v>168</v>
      </c>
      <c r="D38" s="189"/>
      <c r="E38" s="97"/>
      <c r="F38" s="104">
        <v>1306.03</v>
      </c>
      <c r="G38" s="97">
        <f>E38-F38</f>
        <v>-1306.03</v>
      </c>
      <c r="I38" s="202"/>
      <c r="J38" s="202"/>
      <c r="K38" s="203"/>
      <c r="L38" s="202"/>
      <c r="M38" s="203"/>
    </row>
    <row r="39" spans="1:13" s="188" customFormat="1" ht="36" customHeight="1">
      <c r="A39" s="136" t="s">
        <v>428</v>
      </c>
      <c r="B39" s="28" t="s">
        <v>29</v>
      </c>
      <c r="C39" s="119" t="s">
        <v>345</v>
      </c>
      <c r="D39" s="189"/>
      <c r="E39" s="97">
        <v>1600000</v>
      </c>
      <c r="F39" s="104">
        <v>9923</v>
      </c>
      <c r="G39" s="97">
        <f>+E39-F39</f>
        <v>1590077</v>
      </c>
      <c r="I39" s="202"/>
      <c r="J39" s="202"/>
      <c r="K39" s="203"/>
      <c r="L39" s="202"/>
      <c r="M39" s="203"/>
    </row>
    <row r="40" spans="1:13" s="188" customFormat="1">
      <c r="A40" s="198" t="s">
        <v>374</v>
      </c>
      <c r="B40" s="28" t="s">
        <v>29</v>
      </c>
      <c r="C40" s="232" t="s">
        <v>374</v>
      </c>
      <c r="D40" s="233"/>
      <c r="E40" s="97"/>
      <c r="F40" s="207">
        <v>29</v>
      </c>
      <c r="G40" s="97">
        <f>E40-F40</f>
        <v>-29</v>
      </c>
      <c r="I40" s="202"/>
      <c r="J40" s="200"/>
      <c r="K40" s="203"/>
      <c r="L40" s="202"/>
      <c r="M40" s="203"/>
    </row>
    <row r="41" spans="1:13" s="188" customFormat="1">
      <c r="A41" s="198" t="s">
        <v>381</v>
      </c>
      <c r="B41" s="28" t="s">
        <v>29</v>
      </c>
      <c r="C41" s="232" t="s">
        <v>381</v>
      </c>
      <c r="D41" s="233"/>
      <c r="E41" s="97"/>
      <c r="F41" s="104"/>
      <c r="G41" s="97">
        <f>E41-F41</f>
        <v>0</v>
      </c>
      <c r="I41" s="202"/>
      <c r="J41" s="202"/>
      <c r="K41" s="203"/>
      <c r="L41" s="202"/>
      <c r="M41" s="203"/>
    </row>
    <row r="42" spans="1:13" s="188" customFormat="1" ht="56.25">
      <c r="A42" s="136" t="s">
        <v>78</v>
      </c>
      <c r="B42" s="28" t="s">
        <v>29</v>
      </c>
      <c r="C42" s="119" t="s">
        <v>203</v>
      </c>
      <c r="D42" s="189"/>
      <c r="E42" s="97">
        <v>1300000</v>
      </c>
      <c r="F42" s="104">
        <v>84439.2</v>
      </c>
      <c r="G42" s="97">
        <f>+E42-F42</f>
        <v>1215560.8</v>
      </c>
      <c r="I42" s="202"/>
      <c r="J42" s="202"/>
      <c r="K42" s="203"/>
      <c r="L42" s="202"/>
      <c r="M42" s="203"/>
    </row>
    <row r="43" spans="1:13" s="188" customFormat="1" ht="67.5">
      <c r="A43" s="136" t="s">
        <v>207</v>
      </c>
      <c r="B43" s="28" t="s">
        <v>29</v>
      </c>
      <c r="C43" s="119" t="s">
        <v>298</v>
      </c>
      <c r="D43" s="189"/>
      <c r="E43" s="97"/>
      <c r="F43" s="104">
        <v>4857.8599999999997</v>
      </c>
      <c r="G43" s="97">
        <f>+E43-F43</f>
        <v>-4857.8599999999997</v>
      </c>
      <c r="I43" s="202"/>
      <c r="J43" s="202"/>
      <c r="K43" s="203"/>
      <c r="L43" s="202"/>
      <c r="M43" s="203"/>
    </row>
    <row r="44" spans="1:13" s="188" customFormat="1">
      <c r="A44" s="136" t="s">
        <v>349</v>
      </c>
      <c r="B44" s="28" t="s">
        <v>29</v>
      </c>
      <c r="C44" s="232" t="s">
        <v>412</v>
      </c>
      <c r="D44" s="233"/>
      <c r="E44" s="216">
        <v>14100</v>
      </c>
      <c r="F44" s="104">
        <v>6980</v>
      </c>
      <c r="G44" s="97">
        <f>+E44-F44</f>
        <v>7120</v>
      </c>
      <c r="I44" s="225"/>
      <c r="J44" s="202"/>
      <c r="K44" s="203"/>
      <c r="L44" s="202"/>
      <c r="M44" s="203"/>
    </row>
    <row r="45" spans="1:13" s="188" customFormat="1" ht="78.75">
      <c r="A45" s="136" t="s">
        <v>432</v>
      </c>
      <c r="B45" s="28" t="s">
        <v>29</v>
      </c>
      <c r="C45" s="232" t="s">
        <v>431</v>
      </c>
      <c r="D45" s="233"/>
      <c r="E45" s="216"/>
      <c r="F45" s="104">
        <v>11969.87</v>
      </c>
      <c r="G45" s="97">
        <f>E45-F45</f>
        <v>-11969.87</v>
      </c>
      <c r="I45" s="225"/>
      <c r="J45" s="202"/>
      <c r="K45" s="203"/>
      <c r="L45" s="202"/>
      <c r="M45" s="203"/>
    </row>
    <row r="46" spans="1:13" s="188" customFormat="1" ht="22.5">
      <c r="A46" s="136" t="s">
        <v>125</v>
      </c>
      <c r="B46" s="28" t="s">
        <v>29</v>
      </c>
      <c r="C46" s="119" t="s">
        <v>104</v>
      </c>
      <c r="D46" s="189"/>
      <c r="E46" s="97">
        <v>168800</v>
      </c>
      <c r="F46" s="104">
        <v>124710.45</v>
      </c>
      <c r="G46" s="97">
        <f>+E46-F46</f>
        <v>44089.55</v>
      </c>
      <c r="I46" s="202"/>
      <c r="J46" s="202"/>
      <c r="K46" s="203"/>
      <c r="L46" s="202"/>
      <c r="M46" s="203"/>
    </row>
    <row r="47" spans="1:13" s="188" customFormat="1" ht="22.5">
      <c r="A47" s="136" t="s">
        <v>450</v>
      </c>
      <c r="B47" s="28" t="s">
        <v>29</v>
      </c>
      <c r="C47" s="232" t="s">
        <v>449</v>
      </c>
      <c r="D47" s="233"/>
      <c r="E47" s="97"/>
      <c r="F47" s="104">
        <v>6.19</v>
      </c>
      <c r="G47" s="97">
        <f>E47-F47</f>
        <v>-6.19</v>
      </c>
      <c r="I47" s="202"/>
      <c r="J47" s="202"/>
      <c r="K47" s="203"/>
      <c r="L47" s="202"/>
      <c r="M47" s="203"/>
    </row>
    <row r="48" spans="1:13" s="188" customFormat="1" ht="45">
      <c r="A48" s="226" t="s">
        <v>477</v>
      </c>
      <c r="B48" s="227" t="s">
        <v>29</v>
      </c>
      <c r="C48" s="232" t="s">
        <v>478</v>
      </c>
      <c r="D48" s="233"/>
      <c r="E48" s="97">
        <v>75000</v>
      </c>
      <c r="F48" s="104"/>
      <c r="G48" s="97">
        <f>E48-F48</f>
        <v>75000</v>
      </c>
      <c r="I48" s="202"/>
      <c r="J48" s="202"/>
      <c r="K48" s="203"/>
      <c r="L48" s="202"/>
      <c r="M48" s="203"/>
    </row>
    <row r="49" spans="1:13" s="188" customFormat="1" ht="33.75">
      <c r="A49" s="136" t="s">
        <v>439</v>
      </c>
      <c r="B49" s="28" t="s">
        <v>29</v>
      </c>
      <c r="C49" s="232" t="s">
        <v>436</v>
      </c>
      <c r="D49" s="233"/>
      <c r="E49" s="97">
        <v>7030700</v>
      </c>
      <c r="F49" s="104">
        <v>5667500</v>
      </c>
      <c r="G49" s="97">
        <f>E49-F49</f>
        <v>1363200</v>
      </c>
      <c r="I49" s="202"/>
      <c r="J49" s="202"/>
      <c r="K49" s="203"/>
      <c r="L49" s="201"/>
      <c r="M49" s="203"/>
    </row>
    <row r="50" spans="1:13" s="188" customFormat="1" ht="33.75">
      <c r="A50" s="136" t="s">
        <v>438</v>
      </c>
      <c r="B50" s="28" t="s">
        <v>29</v>
      </c>
      <c r="C50" s="232" t="s">
        <v>437</v>
      </c>
      <c r="D50" s="233"/>
      <c r="E50" s="97">
        <v>1050000</v>
      </c>
      <c r="F50" s="104">
        <v>573118.80000000005</v>
      </c>
      <c r="G50" s="97">
        <f>+E50-F50</f>
        <v>476881.19999999995</v>
      </c>
      <c r="I50" s="202"/>
      <c r="J50" s="201"/>
      <c r="K50" s="203"/>
      <c r="L50" s="201"/>
      <c r="M50" s="203"/>
    </row>
    <row r="51" spans="1:13" s="188" customFormat="1" ht="33.75">
      <c r="A51" s="212" t="s">
        <v>440</v>
      </c>
      <c r="B51" s="28" t="s">
        <v>29</v>
      </c>
      <c r="C51" s="232" t="s">
        <v>407</v>
      </c>
      <c r="D51" s="233"/>
      <c r="E51" s="97">
        <v>1081000</v>
      </c>
      <c r="F51" s="104">
        <v>894053.2</v>
      </c>
      <c r="G51" s="97">
        <f>+E51-F51</f>
        <v>186946.80000000005</v>
      </c>
      <c r="I51" s="202"/>
      <c r="J51" s="203"/>
      <c r="K51" s="203"/>
      <c r="L51" s="203"/>
      <c r="M51" s="203"/>
    </row>
    <row r="52" spans="1:13" s="188" customFormat="1" ht="78.75">
      <c r="A52" s="212" t="s">
        <v>426</v>
      </c>
      <c r="B52" s="28" t="s">
        <v>29</v>
      </c>
      <c r="C52" s="232" t="s">
        <v>427</v>
      </c>
      <c r="D52" s="233"/>
      <c r="E52" s="97">
        <v>59000</v>
      </c>
      <c r="F52" s="104">
        <v>59000</v>
      </c>
      <c r="G52" s="97">
        <f>E52-F52</f>
        <v>0</v>
      </c>
      <c r="I52" s="202"/>
      <c r="J52" s="203"/>
      <c r="K52" s="203"/>
      <c r="L52" s="203"/>
      <c r="M52" s="203"/>
    </row>
    <row r="53" spans="1:13" s="188" customFormat="1" ht="45">
      <c r="A53" s="212" t="s">
        <v>458</v>
      </c>
      <c r="B53" s="28" t="s">
        <v>29</v>
      </c>
      <c r="C53" s="232" t="s">
        <v>459</v>
      </c>
      <c r="D53" s="233"/>
      <c r="E53" s="97">
        <v>450000</v>
      </c>
      <c r="F53" s="104">
        <v>450000</v>
      </c>
      <c r="G53" s="97">
        <f>E53-F53</f>
        <v>0</v>
      </c>
      <c r="I53" s="202"/>
      <c r="J53" s="203"/>
      <c r="K53" s="203"/>
      <c r="L53" s="203"/>
      <c r="M53" s="203"/>
    </row>
    <row r="54" spans="1:13" s="188" customFormat="1" ht="45">
      <c r="A54" s="136" t="s">
        <v>441</v>
      </c>
      <c r="B54" s="28" t="s">
        <v>29</v>
      </c>
      <c r="C54" s="232" t="s">
        <v>408</v>
      </c>
      <c r="D54" s="233"/>
      <c r="E54" s="97">
        <v>97800</v>
      </c>
      <c r="F54" s="104">
        <v>73500</v>
      </c>
      <c r="G54" s="97">
        <f>+E54-F54</f>
        <v>24300</v>
      </c>
      <c r="I54" s="201"/>
    </row>
    <row r="55" spans="1:13" s="188" customFormat="1" ht="56.25">
      <c r="A55" s="136" t="s">
        <v>442</v>
      </c>
      <c r="B55" s="28" t="s">
        <v>29</v>
      </c>
      <c r="C55" s="232" t="s">
        <v>409</v>
      </c>
      <c r="D55" s="233"/>
      <c r="E55" s="97">
        <v>41400</v>
      </c>
      <c r="F55" s="104">
        <v>30700</v>
      </c>
      <c r="G55" s="97">
        <f>+E55-F55</f>
        <v>10700</v>
      </c>
    </row>
    <row r="56" spans="1:13" ht="67.5">
      <c r="A56" s="226" t="s">
        <v>461</v>
      </c>
      <c r="B56" s="227" t="s">
        <v>29</v>
      </c>
      <c r="C56" s="230" t="s">
        <v>462</v>
      </c>
      <c r="D56" s="231"/>
      <c r="E56" s="97">
        <v>110500</v>
      </c>
      <c r="F56" s="97">
        <v>110500</v>
      </c>
      <c r="G56" s="228">
        <f>E56-F56</f>
        <v>0</v>
      </c>
    </row>
    <row r="57" spans="1:13" ht="59.25" customHeight="1">
      <c r="A57" s="226" t="s">
        <v>467</v>
      </c>
      <c r="B57" s="227" t="s">
        <v>29</v>
      </c>
      <c r="C57" s="230" t="s">
        <v>466</v>
      </c>
      <c r="D57" s="231"/>
      <c r="E57" s="97">
        <v>397000</v>
      </c>
      <c r="F57" s="97">
        <v>397000</v>
      </c>
      <c r="G57" s="228">
        <f>E57-F57</f>
        <v>0</v>
      </c>
    </row>
    <row r="58" spans="1:13" ht="56.25">
      <c r="A58" s="226" t="s">
        <v>468</v>
      </c>
      <c r="B58" s="227" t="s">
        <v>29</v>
      </c>
      <c r="C58" s="230" t="s">
        <v>469</v>
      </c>
      <c r="D58" s="231"/>
      <c r="E58" s="97">
        <v>105600</v>
      </c>
      <c r="F58" s="97">
        <v>42240</v>
      </c>
      <c r="G58" s="228">
        <f>E58-F58</f>
        <v>63360</v>
      </c>
    </row>
    <row r="59" spans="1:13" ht="22.5">
      <c r="A59" s="226" t="s">
        <v>465</v>
      </c>
      <c r="B59" s="227" t="s">
        <v>29</v>
      </c>
      <c r="C59" s="230" t="s">
        <v>464</v>
      </c>
      <c r="D59" s="231"/>
      <c r="E59" s="97">
        <v>0</v>
      </c>
      <c r="F59" s="97">
        <v>75000</v>
      </c>
      <c r="G59" s="228">
        <f>E59-F59</f>
        <v>-75000</v>
      </c>
    </row>
    <row r="60" spans="1:13">
      <c r="E60" s="208">
        <f>SUM(E17:E59)</f>
        <v>15014310</v>
      </c>
      <c r="F60" s="208">
        <f>SUM(F17:F59)</f>
        <v>9939133.6899999995</v>
      </c>
    </row>
  </sheetData>
  <mergeCells count="42">
    <mergeCell ref="C18:D18"/>
    <mergeCell ref="C17:D17"/>
    <mergeCell ref="C32:D32"/>
    <mergeCell ref="C19:D19"/>
    <mergeCell ref="E11:E13"/>
    <mergeCell ref="C26:D26"/>
    <mergeCell ref="C28:D28"/>
    <mergeCell ref="C25:D25"/>
    <mergeCell ref="C48:D48"/>
    <mergeCell ref="A11:A13"/>
    <mergeCell ref="B11:B13"/>
    <mergeCell ref="C11:D13"/>
    <mergeCell ref="C36:D36"/>
    <mergeCell ref="C30:D30"/>
    <mergeCell ref="C29:D29"/>
    <mergeCell ref="C49:D49"/>
    <mergeCell ref="C41:D41"/>
    <mergeCell ref="C53:D53"/>
    <mergeCell ref="G11:G13"/>
    <mergeCell ref="C15:D15"/>
    <mergeCell ref="C33:D33"/>
    <mergeCell ref="F11:F13"/>
    <mergeCell ref="C23:D23"/>
    <mergeCell ref="C24:D24"/>
    <mergeCell ref="C20:D20"/>
    <mergeCell ref="C21:D21"/>
    <mergeCell ref="C47:D47"/>
    <mergeCell ref="C45:D45"/>
    <mergeCell ref="C52:D52"/>
    <mergeCell ref="C27:D27"/>
    <mergeCell ref="C40:D40"/>
    <mergeCell ref="C51:D51"/>
    <mergeCell ref="C50:D50"/>
    <mergeCell ref="C35:D35"/>
    <mergeCell ref="C59:D59"/>
    <mergeCell ref="C57:D57"/>
    <mergeCell ref="C58:D58"/>
    <mergeCell ref="C56:D56"/>
    <mergeCell ref="C44:D44"/>
    <mergeCell ref="C34:D34"/>
    <mergeCell ref="C55:D55"/>
    <mergeCell ref="C54:D54"/>
  </mergeCells>
  <printOptions horizontalCentered="1"/>
  <pageMargins left="0.66" right="0.39370078740157477" top="0.5" bottom="0.59055118110236215" header="0.39" footer="0.51181100484893072"/>
  <pageSetup paperSize="9" scale="86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K365"/>
  <sheetViews>
    <sheetView tabSelected="1" zoomScale="110" zoomScaleNormal="110" workbookViewId="0">
      <selection activeCell="I33" sqref="I33"/>
    </sheetView>
  </sheetViews>
  <sheetFormatPr defaultRowHeight="11.25" customHeight="1"/>
  <cols>
    <col min="1" max="1" width="39.7109375" customWidth="1"/>
    <col min="2" max="2" width="4.42578125" customWidth="1"/>
    <col min="3" max="3" width="23" customWidth="1"/>
    <col min="4" max="6" width="13.7109375" customWidth="1"/>
    <col min="7" max="7" width="9.140625" customWidth="1"/>
    <col min="8" max="8" width="11.7109375" customWidth="1"/>
    <col min="9" max="9" width="11.7109375" bestFit="1" customWidth="1"/>
    <col min="10" max="10" width="11.7109375" customWidth="1"/>
  </cols>
  <sheetData>
    <row r="1" spans="1:11" ht="11.25" customHeight="1">
      <c r="F1" s="75" t="s">
        <v>113</v>
      </c>
    </row>
    <row r="2" spans="1:11" ht="15">
      <c r="A2" s="121" t="s">
        <v>481</v>
      </c>
      <c r="B2" s="121"/>
      <c r="C2" s="13"/>
      <c r="D2" s="122"/>
      <c r="E2" s="132"/>
      <c r="F2" s="132"/>
    </row>
    <row r="3" spans="1:11" ht="6.75" customHeight="1">
      <c r="A3" s="4"/>
      <c r="B3" s="4"/>
      <c r="C3" s="5"/>
      <c r="D3" s="6"/>
      <c r="E3" s="6"/>
      <c r="F3" s="6"/>
    </row>
    <row r="4" spans="1:11" ht="11.25" customHeight="1">
      <c r="A4" s="238" t="s">
        <v>26</v>
      </c>
      <c r="B4" s="241" t="s">
        <v>134</v>
      </c>
      <c r="C4" s="241" t="s">
        <v>1</v>
      </c>
      <c r="D4" s="234" t="s">
        <v>157</v>
      </c>
      <c r="E4" s="234" t="s">
        <v>79</v>
      </c>
      <c r="F4" s="234" t="s">
        <v>266</v>
      </c>
    </row>
    <row r="5" spans="1:11" ht="11.25" customHeight="1">
      <c r="A5" s="239"/>
      <c r="B5" s="235"/>
      <c r="C5" s="235"/>
      <c r="D5" s="235"/>
      <c r="E5" s="235"/>
      <c r="F5" s="235"/>
    </row>
    <row r="6" spans="1:11" ht="11.25" customHeight="1">
      <c r="A6" s="240"/>
      <c r="B6" s="236"/>
      <c r="C6" s="236"/>
      <c r="D6" s="236"/>
      <c r="E6" s="236"/>
      <c r="F6" s="236"/>
    </row>
    <row r="7" spans="1:11" ht="11.25" customHeight="1">
      <c r="A7" s="133">
        <v>1</v>
      </c>
      <c r="B7" s="7">
        <v>2</v>
      </c>
      <c r="C7" s="7">
        <v>3</v>
      </c>
      <c r="D7" s="8" t="s">
        <v>6</v>
      </c>
      <c r="E7" s="8" t="s">
        <v>274</v>
      </c>
      <c r="F7" s="8" t="s">
        <v>175</v>
      </c>
    </row>
    <row r="8" spans="1:11" ht="11.25" customHeight="1">
      <c r="A8" s="134" t="s">
        <v>229</v>
      </c>
      <c r="B8" s="42" t="s">
        <v>82</v>
      </c>
      <c r="C8" s="181" t="s">
        <v>351</v>
      </c>
      <c r="D8" s="214">
        <f>Рез4Расходы</f>
        <v>15544942.52</v>
      </c>
      <c r="E8" s="204">
        <f>Рез5Расходы</f>
        <v>11214658.880000001</v>
      </c>
      <c r="F8" s="205">
        <f>Ит4Расходы-Ит5Расходы</f>
        <v>4330283.6399999987</v>
      </c>
      <c r="H8" s="200"/>
      <c r="I8" s="202"/>
    </row>
    <row r="9" spans="1:11" ht="11.25" customHeight="1">
      <c r="A9" s="135" t="s">
        <v>232</v>
      </c>
      <c r="B9" s="7"/>
      <c r="C9" s="7"/>
      <c r="D9" s="49"/>
      <c r="E9" s="49"/>
      <c r="F9" s="49"/>
      <c r="H9" s="219"/>
      <c r="I9" s="200"/>
      <c r="J9" s="60"/>
      <c r="K9" s="60"/>
    </row>
    <row r="10" spans="1:11" s="188" customFormat="1" ht="11.25" customHeight="1">
      <c r="A10" s="136" t="s">
        <v>4</v>
      </c>
      <c r="B10" s="9" t="s">
        <v>82</v>
      </c>
      <c r="C10" s="209" t="s">
        <v>354</v>
      </c>
      <c r="D10" s="221">
        <v>748000</v>
      </c>
      <c r="E10" s="220">
        <v>577183.88</v>
      </c>
      <c r="F10" s="97">
        <f t="shared" ref="F10:F37" si="0">+D10-E10</f>
        <v>170816.12</v>
      </c>
      <c r="H10" s="219"/>
      <c r="I10" s="219"/>
      <c r="J10" s="203"/>
      <c r="K10" s="203"/>
    </row>
    <row r="11" spans="1:11" s="188" customFormat="1" ht="11.25" customHeight="1">
      <c r="A11" s="136"/>
      <c r="B11" s="9">
        <v>200</v>
      </c>
      <c r="C11" s="209" t="s">
        <v>355</v>
      </c>
      <c r="D11" s="221">
        <v>40100</v>
      </c>
      <c r="E11" s="220">
        <v>40100</v>
      </c>
      <c r="F11" s="97">
        <f t="shared" si="0"/>
        <v>0</v>
      </c>
      <c r="H11" s="219"/>
      <c r="I11" s="219"/>
      <c r="J11" s="203"/>
      <c r="K11" s="203"/>
    </row>
    <row r="12" spans="1:11" s="188" customFormat="1" ht="11.25" customHeight="1">
      <c r="A12" s="136"/>
      <c r="B12" s="9">
        <v>200</v>
      </c>
      <c r="C12" s="209" t="s">
        <v>356</v>
      </c>
      <c r="D12" s="221">
        <v>226000</v>
      </c>
      <c r="E12" s="220">
        <v>176375.35</v>
      </c>
      <c r="F12" s="97">
        <f t="shared" si="0"/>
        <v>49624.649999999994</v>
      </c>
      <c r="H12" s="219"/>
      <c r="I12" s="219"/>
      <c r="J12" s="203"/>
      <c r="K12" s="203"/>
    </row>
    <row r="13" spans="1:11" s="188" customFormat="1" ht="11.25" customHeight="1">
      <c r="A13" s="136" t="s">
        <v>4</v>
      </c>
      <c r="B13" s="9" t="s">
        <v>82</v>
      </c>
      <c r="C13" s="209" t="s">
        <v>357</v>
      </c>
      <c r="D13" s="221">
        <v>1763390</v>
      </c>
      <c r="E13" s="220">
        <v>1040587.58</v>
      </c>
      <c r="F13" s="97">
        <f t="shared" si="0"/>
        <v>722802.42</v>
      </c>
      <c r="H13" s="219"/>
      <c r="I13" s="219"/>
      <c r="J13" s="203"/>
      <c r="K13" s="203"/>
    </row>
    <row r="14" spans="1:11" s="188" customFormat="1" ht="11.25" customHeight="1">
      <c r="A14" s="136"/>
      <c r="B14" s="9" t="s">
        <v>82</v>
      </c>
      <c r="C14" s="209" t="s">
        <v>422</v>
      </c>
      <c r="D14" s="221"/>
      <c r="E14" s="220"/>
      <c r="F14" s="97">
        <f t="shared" si="0"/>
        <v>0</v>
      </c>
      <c r="H14" s="219"/>
      <c r="I14" s="219"/>
      <c r="J14" s="203"/>
      <c r="K14" s="203"/>
    </row>
    <row r="15" spans="1:11" s="188" customFormat="1" ht="11.25" customHeight="1">
      <c r="A15" s="136"/>
      <c r="B15" s="9">
        <v>200</v>
      </c>
      <c r="C15" s="209" t="s">
        <v>358</v>
      </c>
      <c r="D15" s="221">
        <v>45300</v>
      </c>
      <c r="E15" s="220">
        <v>44150</v>
      </c>
      <c r="F15" s="97">
        <f t="shared" si="0"/>
        <v>1150</v>
      </c>
      <c r="H15" s="219"/>
      <c r="I15" s="219"/>
      <c r="J15" s="203"/>
      <c r="K15" s="203"/>
    </row>
    <row r="16" spans="1:11" s="188" customFormat="1" ht="11.25" customHeight="1">
      <c r="A16" s="136"/>
      <c r="B16" s="9">
        <v>200</v>
      </c>
      <c r="C16" s="209" t="s">
        <v>359</v>
      </c>
      <c r="D16" s="221">
        <v>512820</v>
      </c>
      <c r="E16" s="220">
        <v>315201.81</v>
      </c>
      <c r="F16" s="97">
        <f t="shared" si="0"/>
        <v>197618.19</v>
      </c>
      <c r="H16" s="219"/>
      <c r="I16" s="219"/>
      <c r="J16" s="203"/>
      <c r="K16" s="203"/>
    </row>
    <row r="17" spans="1:11" s="188" customFormat="1" ht="11.25" customHeight="1">
      <c r="A17" s="136"/>
      <c r="B17" s="9">
        <v>200</v>
      </c>
      <c r="C17" s="209" t="s">
        <v>366</v>
      </c>
      <c r="D17" s="221">
        <v>63000</v>
      </c>
      <c r="E17" s="221">
        <v>61168.35</v>
      </c>
      <c r="F17" s="97">
        <f t="shared" si="0"/>
        <v>1831.6500000000015</v>
      </c>
      <c r="H17" s="224"/>
      <c r="I17" s="219"/>
      <c r="J17" s="203"/>
      <c r="K17" s="203"/>
    </row>
    <row r="18" spans="1:11" s="188" customFormat="1" ht="11.25" customHeight="1">
      <c r="A18" s="136"/>
      <c r="B18" s="9">
        <v>200</v>
      </c>
      <c r="C18" s="209" t="s">
        <v>367</v>
      </c>
      <c r="D18" s="221">
        <v>63000</v>
      </c>
      <c r="E18" s="221">
        <v>52987</v>
      </c>
      <c r="F18" s="97">
        <f t="shared" si="0"/>
        <v>10013</v>
      </c>
      <c r="G18" s="203"/>
      <c r="H18" s="224"/>
      <c r="I18" s="219"/>
      <c r="J18" s="203"/>
      <c r="K18" s="203"/>
    </row>
    <row r="19" spans="1:11" s="188" customFormat="1" ht="11.25" customHeight="1">
      <c r="A19" s="210"/>
      <c r="B19" s="9">
        <v>200</v>
      </c>
      <c r="C19" s="209" t="s">
        <v>388</v>
      </c>
      <c r="D19" s="221">
        <v>150</v>
      </c>
      <c r="E19" s="221">
        <v>110</v>
      </c>
      <c r="F19" s="97">
        <f t="shared" si="0"/>
        <v>40</v>
      </c>
      <c r="G19" s="203"/>
      <c r="H19" s="224"/>
      <c r="I19" s="224"/>
      <c r="J19" s="203"/>
      <c r="K19" s="203"/>
    </row>
    <row r="20" spans="1:11" s="188" customFormat="1" ht="11.25" customHeight="1">
      <c r="A20" s="211"/>
      <c r="B20" s="9">
        <v>200</v>
      </c>
      <c r="C20" s="209" t="s">
        <v>368</v>
      </c>
      <c r="D20" s="221">
        <v>8800</v>
      </c>
      <c r="E20" s="221">
        <v>8136.78</v>
      </c>
      <c r="F20" s="97">
        <f t="shared" si="0"/>
        <v>663.22000000000025</v>
      </c>
      <c r="G20" s="203"/>
      <c r="H20" s="224"/>
      <c r="I20" s="219"/>
      <c r="J20" s="200"/>
      <c r="K20" s="203"/>
    </row>
    <row r="21" spans="1:11" s="188" customFormat="1" ht="11.25" customHeight="1">
      <c r="A21" s="136"/>
      <c r="B21" s="9">
        <v>200</v>
      </c>
      <c r="C21" s="209" t="s">
        <v>369</v>
      </c>
      <c r="D21" s="221">
        <v>101150</v>
      </c>
      <c r="E21" s="221">
        <v>101058.93</v>
      </c>
      <c r="F21" s="97">
        <f t="shared" si="0"/>
        <v>91.070000000006985</v>
      </c>
      <c r="G21" s="203"/>
      <c r="H21" s="224"/>
      <c r="I21" s="219"/>
      <c r="J21" s="202"/>
      <c r="K21" s="203"/>
    </row>
    <row r="22" spans="1:11" s="188" customFormat="1" ht="11.25" customHeight="1">
      <c r="A22" s="136"/>
      <c r="B22" s="9">
        <v>200</v>
      </c>
      <c r="C22" s="209" t="s">
        <v>370</v>
      </c>
      <c r="D22" s="221">
        <v>376150</v>
      </c>
      <c r="E22" s="221">
        <v>357190.82</v>
      </c>
      <c r="F22" s="97">
        <f t="shared" si="0"/>
        <v>18959.179999999993</v>
      </c>
      <c r="G22" s="203"/>
      <c r="H22" s="224"/>
      <c r="I22" s="219"/>
      <c r="J22" s="202"/>
      <c r="K22" s="203"/>
    </row>
    <row r="23" spans="1:11" s="188" customFormat="1" ht="11.25" customHeight="1">
      <c r="A23" s="136"/>
      <c r="B23" s="9">
        <v>200</v>
      </c>
      <c r="C23" s="209" t="s">
        <v>383</v>
      </c>
      <c r="D23" s="221"/>
      <c r="E23" s="221"/>
      <c r="F23" s="97">
        <f t="shared" si="0"/>
        <v>0</v>
      </c>
      <c r="G23" s="203"/>
      <c r="H23" s="224"/>
      <c r="I23" s="219"/>
      <c r="J23" s="202"/>
      <c r="K23" s="203"/>
    </row>
    <row r="24" spans="1:11" s="188" customFormat="1" ht="11.25" customHeight="1">
      <c r="A24" s="136"/>
      <c r="B24" s="9">
        <v>200</v>
      </c>
      <c r="C24" s="209" t="s">
        <v>413</v>
      </c>
      <c r="D24" s="221">
        <v>66845</v>
      </c>
      <c r="E24" s="221">
        <v>56994.28</v>
      </c>
      <c r="F24" s="97">
        <f t="shared" si="0"/>
        <v>9850.7200000000012</v>
      </c>
      <c r="G24" s="203"/>
      <c r="H24" s="224"/>
      <c r="I24" s="219"/>
      <c r="J24" s="202"/>
      <c r="K24" s="203"/>
    </row>
    <row r="25" spans="1:11" s="188" customFormat="1" ht="11.25" customHeight="1">
      <c r="A25" s="136"/>
      <c r="B25" s="9">
        <v>200</v>
      </c>
      <c r="C25" s="209" t="s">
        <v>414</v>
      </c>
      <c r="D25" s="221">
        <v>47585</v>
      </c>
      <c r="E25" s="221">
        <v>47489.82</v>
      </c>
      <c r="F25" s="97">
        <f t="shared" si="0"/>
        <v>95.180000000000291</v>
      </c>
      <c r="G25" s="203"/>
      <c r="H25" s="224"/>
      <c r="I25" s="202"/>
      <c r="J25" s="202"/>
      <c r="K25" s="203"/>
    </row>
    <row r="26" spans="1:11" s="188" customFormat="1" ht="11.25" customHeight="1">
      <c r="A26" s="136"/>
      <c r="B26" s="9">
        <v>200</v>
      </c>
      <c r="C26" s="209" t="s">
        <v>433</v>
      </c>
      <c r="D26" s="221">
        <v>250</v>
      </c>
      <c r="E26" s="221">
        <v>250</v>
      </c>
      <c r="F26" s="97">
        <f t="shared" si="0"/>
        <v>0</v>
      </c>
      <c r="G26" s="203"/>
      <c r="H26" s="224"/>
      <c r="I26" s="224"/>
      <c r="J26" s="202"/>
      <c r="K26" s="203"/>
    </row>
    <row r="27" spans="1:11" s="188" customFormat="1" ht="11.25" customHeight="1">
      <c r="A27" s="136"/>
      <c r="B27" s="9">
        <v>200</v>
      </c>
      <c r="C27" s="209" t="s">
        <v>443</v>
      </c>
      <c r="D27" s="221">
        <v>210250</v>
      </c>
      <c r="E27" s="221">
        <v>210186.64</v>
      </c>
      <c r="F27" s="97">
        <f>+D27-E27</f>
        <v>63.35999999998603</v>
      </c>
      <c r="G27" s="203"/>
      <c r="H27" s="224"/>
      <c r="I27" s="224"/>
      <c r="J27" s="202"/>
      <c r="K27" s="203"/>
    </row>
    <row r="28" spans="1:11" s="188" customFormat="1" ht="11.25" customHeight="1">
      <c r="A28" s="136"/>
      <c r="B28" s="9">
        <v>200</v>
      </c>
      <c r="C28" s="209" t="s">
        <v>453</v>
      </c>
      <c r="D28" s="221">
        <v>3100</v>
      </c>
      <c r="E28" s="220">
        <v>3014.5</v>
      </c>
      <c r="F28" s="97">
        <f>+D28-E28</f>
        <v>85.5</v>
      </c>
      <c r="G28" s="203"/>
      <c r="H28" s="219"/>
      <c r="I28" s="224"/>
      <c r="J28" s="202"/>
      <c r="K28" s="203"/>
    </row>
    <row r="29" spans="1:11" s="188" customFormat="1" ht="11.25" customHeight="1">
      <c r="A29" s="136"/>
      <c r="B29" s="9">
        <v>200</v>
      </c>
      <c r="C29" s="209" t="s">
        <v>396</v>
      </c>
      <c r="D29" s="221"/>
      <c r="E29" s="220"/>
      <c r="F29" s="97">
        <f t="shared" si="0"/>
        <v>0</v>
      </c>
      <c r="G29" s="203"/>
      <c r="H29" s="219"/>
      <c r="I29" s="219"/>
      <c r="J29" s="201"/>
      <c r="K29" s="203"/>
    </row>
    <row r="30" spans="1:11" s="188" customFormat="1" ht="11.25" customHeight="1">
      <c r="A30" s="136"/>
      <c r="B30" s="9">
        <v>200</v>
      </c>
      <c r="C30" s="209" t="s">
        <v>397</v>
      </c>
      <c r="D30" s="221">
        <v>6400</v>
      </c>
      <c r="E30" s="220">
        <v>2400</v>
      </c>
      <c r="F30" s="97">
        <f t="shared" si="0"/>
        <v>4000</v>
      </c>
      <c r="H30" s="224"/>
      <c r="I30" s="219"/>
      <c r="J30" s="203"/>
      <c r="K30" s="203"/>
    </row>
    <row r="31" spans="1:11" s="188" customFormat="1" ht="11.25" customHeight="1">
      <c r="A31" s="136"/>
      <c r="B31" s="9">
        <v>200</v>
      </c>
      <c r="C31" s="209" t="s">
        <v>444</v>
      </c>
      <c r="D31" s="221">
        <v>2500</v>
      </c>
      <c r="E31" s="220">
        <v>2500</v>
      </c>
      <c r="F31" s="97">
        <f t="shared" si="0"/>
        <v>0</v>
      </c>
      <c r="G31" s="203"/>
      <c r="H31" s="224"/>
      <c r="I31" s="219"/>
      <c r="J31" s="203"/>
      <c r="K31" s="203"/>
    </row>
    <row r="32" spans="1:11" s="188" customFormat="1" ht="11.25" customHeight="1">
      <c r="A32" s="136"/>
      <c r="B32" s="9">
        <v>200</v>
      </c>
      <c r="C32" s="209" t="s">
        <v>423</v>
      </c>
      <c r="D32" s="221">
        <v>11500</v>
      </c>
      <c r="E32" s="220">
        <v>5735.5</v>
      </c>
      <c r="F32" s="97">
        <f t="shared" si="0"/>
        <v>5764.5</v>
      </c>
      <c r="G32" s="203"/>
      <c r="H32" s="224"/>
      <c r="I32" s="219"/>
      <c r="J32" s="203"/>
      <c r="K32" s="203"/>
    </row>
    <row r="33" spans="1:11" s="188" customFormat="1" ht="11.25" customHeight="1">
      <c r="A33" s="136" t="s">
        <v>4</v>
      </c>
      <c r="B33" s="9" t="s">
        <v>82</v>
      </c>
      <c r="C33" s="209" t="s">
        <v>360</v>
      </c>
      <c r="D33" s="221">
        <v>30500</v>
      </c>
      <c r="E33" s="220">
        <v>14701.3</v>
      </c>
      <c r="F33" s="97">
        <f t="shared" si="0"/>
        <v>15798.7</v>
      </c>
      <c r="G33" s="203"/>
      <c r="H33" s="224"/>
      <c r="I33" s="219"/>
      <c r="J33" s="202"/>
      <c r="K33" s="203"/>
    </row>
    <row r="34" spans="1:11" s="188" customFormat="1" ht="11.25" customHeight="1">
      <c r="A34" s="136"/>
      <c r="B34" s="9" t="s">
        <v>82</v>
      </c>
      <c r="C34" s="209" t="s">
        <v>361</v>
      </c>
      <c r="D34" s="221">
        <v>9200</v>
      </c>
      <c r="E34" s="220">
        <v>3830.89</v>
      </c>
      <c r="F34" s="97">
        <f t="shared" si="0"/>
        <v>5369.1100000000006</v>
      </c>
      <c r="G34" s="203"/>
      <c r="H34" s="225"/>
      <c r="I34" s="219"/>
      <c r="J34" s="202"/>
      <c r="K34" s="203"/>
    </row>
    <row r="35" spans="1:11" s="188" customFormat="1" ht="11.25" customHeight="1">
      <c r="A35" s="136"/>
      <c r="B35" s="9" t="s">
        <v>82</v>
      </c>
      <c r="C35" s="196" t="s">
        <v>421</v>
      </c>
      <c r="D35" s="216">
        <v>1700</v>
      </c>
      <c r="E35" s="97"/>
      <c r="F35" s="97">
        <f t="shared" si="0"/>
        <v>1700</v>
      </c>
      <c r="G35" s="203"/>
      <c r="H35" s="225"/>
      <c r="I35" s="219"/>
      <c r="J35" s="202"/>
      <c r="K35" s="203"/>
    </row>
    <row r="36" spans="1:11" s="188" customFormat="1" ht="11.25" customHeight="1">
      <c r="A36" s="136" t="s">
        <v>4</v>
      </c>
      <c r="B36" s="9" t="s">
        <v>82</v>
      </c>
      <c r="C36" s="209" t="s">
        <v>362</v>
      </c>
      <c r="D36" s="221">
        <v>147910</v>
      </c>
      <c r="E36" s="220">
        <v>73955</v>
      </c>
      <c r="F36" s="97">
        <f t="shared" si="0"/>
        <v>73955</v>
      </c>
      <c r="H36" s="219"/>
      <c r="I36" s="219"/>
      <c r="J36" s="201"/>
      <c r="K36" s="203"/>
    </row>
    <row r="37" spans="1:11" s="188" customFormat="1" ht="11.25" customHeight="1">
      <c r="A37" s="136" t="s">
        <v>4</v>
      </c>
      <c r="B37" s="9" t="s">
        <v>82</v>
      </c>
      <c r="C37" s="196" t="s">
        <v>395</v>
      </c>
      <c r="D37" s="216">
        <v>1000</v>
      </c>
      <c r="E37" s="97"/>
      <c r="F37" s="97">
        <f t="shared" si="0"/>
        <v>1000</v>
      </c>
      <c r="H37" s="219"/>
      <c r="I37" s="219"/>
      <c r="J37" s="203"/>
      <c r="K37" s="203"/>
    </row>
    <row r="38" spans="1:11" s="188" customFormat="1" ht="11.25" customHeight="1">
      <c r="A38" s="136"/>
      <c r="B38" s="9">
        <v>200</v>
      </c>
      <c r="C38" s="196" t="s">
        <v>411</v>
      </c>
      <c r="D38" s="216">
        <v>1000</v>
      </c>
      <c r="E38" s="97"/>
      <c r="F38" s="97">
        <f>D38-E38</f>
        <v>1000</v>
      </c>
      <c r="H38" s="219"/>
      <c r="I38" s="219"/>
      <c r="J38" s="203"/>
      <c r="K38" s="203"/>
    </row>
    <row r="39" spans="1:11" s="188" customFormat="1" ht="11.25" customHeight="1">
      <c r="A39" s="136" t="s">
        <v>4</v>
      </c>
      <c r="B39" s="9" t="s">
        <v>82</v>
      </c>
      <c r="C39" s="209" t="s">
        <v>363</v>
      </c>
      <c r="D39" s="221">
        <v>62196</v>
      </c>
      <c r="E39" s="220">
        <v>39075.94</v>
      </c>
      <c r="F39" s="97">
        <f>+D39-E39</f>
        <v>23120.059999999998</v>
      </c>
      <c r="H39" s="224"/>
      <c r="I39" s="219"/>
      <c r="J39" s="203"/>
      <c r="K39" s="203"/>
    </row>
    <row r="40" spans="1:11" s="188" customFormat="1" ht="11.25" customHeight="1">
      <c r="A40" s="136"/>
      <c r="B40" s="9" t="s">
        <v>82</v>
      </c>
      <c r="C40" s="209" t="s">
        <v>364</v>
      </c>
      <c r="D40" s="221">
        <v>18783</v>
      </c>
      <c r="E40" s="220">
        <v>11349.56</v>
      </c>
      <c r="F40" s="97">
        <f>+D40-E40</f>
        <v>7433.4400000000005</v>
      </c>
      <c r="H40" s="224"/>
      <c r="I40" s="224"/>
      <c r="J40" s="203"/>
      <c r="K40" s="203"/>
    </row>
    <row r="41" spans="1:11" s="188" customFormat="1" ht="11.25" customHeight="1">
      <c r="A41" s="136"/>
      <c r="B41" s="9">
        <v>200</v>
      </c>
      <c r="C41" s="209" t="s">
        <v>382</v>
      </c>
      <c r="D41" s="221">
        <v>8921</v>
      </c>
      <c r="E41" s="220">
        <v>686.61</v>
      </c>
      <c r="F41" s="97">
        <f>+D41-E41</f>
        <v>8234.39</v>
      </c>
      <c r="H41" s="224"/>
      <c r="I41" s="224"/>
      <c r="J41" s="203"/>
      <c r="K41" s="203"/>
    </row>
    <row r="42" spans="1:11" s="188" customFormat="1" ht="11.25" customHeight="1">
      <c r="A42" s="136"/>
      <c r="B42" s="9">
        <v>200</v>
      </c>
      <c r="C42" s="209" t="s">
        <v>470</v>
      </c>
      <c r="D42" s="221">
        <v>7900</v>
      </c>
      <c r="E42" s="220">
        <v>7898.73</v>
      </c>
      <c r="F42" s="97">
        <f>D42-E42</f>
        <v>1.2700000000004366</v>
      </c>
      <c r="H42" s="224"/>
      <c r="I42" s="224"/>
      <c r="J42" s="203"/>
      <c r="K42" s="203"/>
    </row>
    <row r="43" spans="1:11" s="188" customFormat="1" ht="11.25" customHeight="1">
      <c r="A43" s="136"/>
      <c r="B43" s="9">
        <v>200</v>
      </c>
      <c r="C43" s="209" t="s">
        <v>401</v>
      </c>
      <c r="D43" s="221">
        <v>900</v>
      </c>
      <c r="E43" s="220">
        <v>893</v>
      </c>
      <c r="F43" s="97">
        <f>+D43-E43</f>
        <v>7</v>
      </c>
      <c r="H43" s="224"/>
      <c r="I43" s="224"/>
      <c r="J43" s="203"/>
      <c r="K43" s="203"/>
    </row>
    <row r="44" spans="1:11" s="188" customFormat="1" ht="11.25" customHeight="1">
      <c r="A44" s="136"/>
      <c r="B44" s="9">
        <v>200</v>
      </c>
      <c r="C44" s="209" t="s">
        <v>471</v>
      </c>
      <c r="D44" s="221">
        <v>4600</v>
      </c>
      <c r="E44" s="220">
        <v>4592.13</v>
      </c>
      <c r="F44" s="97">
        <f>D44-E44</f>
        <v>7.8699999999998909</v>
      </c>
      <c r="H44" s="224"/>
      <c r="I44" s="224"/>
      <c r="J44" s="203"/>
      <c r="K44" s="203"/>
    </row>
    <row r="45" spans="1:11" s="188" customFormat="1" ht="11.25" customHeight="1">
      <c r="A45" s="136" t="s">
        <v>4</v>
      </c>
      <c r="B45" s="9" t="s">
        <v>82</v>
      </c>
      <c r="C45" s="209" t="s">
        <v>420</v>
      </c>
      <c r="D45" s="221">
        <v>27100</v>
      </c>
      <c r="E45" s="220">
        <v>120</v>
      </c>
      <c r="F45" s="97">
        <f>D45-E45</f>
        <v>26980</v>
      </c>
      <c r="H45" s="224"/>
      <c r="I45" s="219"/>
      <c r="J45" s="203"/>
    </row>
    <row r="46" spans="1:11" s="188" customFormat="1" ht="11.25" customHeight="1">
      <c r="A46" s="136"/>
      <c r="B46" s="9">
        <v>200</v>
      </c>
      <c r="C46" s="209" t="s">
        <v>398</v>
      </c>
      <c r="D46" s="221">
        <v>6000</v>
      </c>
      <c r="E46" s="220">
        <v>3000</v>
      </c>
      <c r="F46" s="97">
        <f>D46-E46</f>
        <v>3000</v>
      </c>
      <c r="H46" s="224"/>
      <c r="I46" s="219"/>
      <c r="J46" s="203"/>
    </row>
    <row r="47" spans="1:11" s="188" customFormat="1" ht="11.25" customHeight="1">
      <c r="A47" s="136"/>
      <c r="B47" s="9">
        <v>200</v>
      </c>
      <c r="C47" s="209" t="s">
        <v>451</v>
      </c>
      <c r="D47" s="221">
        <v>6000</v>
      </c>
      <c r="E47" s="220">
        <v>6000</v>
      </c>
      <c r="F47" s="97">
        <f>D47-E47</f>
        <v>0</v>
      </c>
      <c r="H47" s="224"/>
      <c r="I47" s="219"/>
      <c r="J47" s="203"/>
    </row>
    <row r="48" spans="1:11" s="188" customFormat="1" ht="11.25" customHeight="1">
      <c r="A48" s="136" t="s">
        <v>4</v>
      </c>
      <c r="B48" s="9" t="s">
        <v>82</v>
      </c>
      <c r="C48" s="209" t="s">
        <v>376</v>
      </c>
      <c r="D48" s="221">
        <v>267602.71999999997</v>
      </c>
      <c r="E48" s="221"/>
      <c r="F48" s="97">
        <f>+D48-E48</f>
        <v>267602.71999999997</v>
      </c>
      <c r="H48" s="224"/>
      <c r="I48" s="219"/>
      <c r="J48" s="203"/>
    </row>
    <row r="49" spans="1:10" s="188" customFormat="1" ht="11.25" customHeight="1">
      <c r="A49" s="136"/>
      <c r="B49" s="9">
        <v>200</v>
      </c>
      <c r="C49" s="209" t="s">
        <v>389</v>
      </c>
      <c r="D49" s="221">
        <v>92150</v>
      </c>
      <c r="E49" s="221">
        <v>92150</v>
      </c>
      <c r="F49" s="97">
        <f>+D49-E49</f>
        <v>0</v>
      </c>
      <c r="H49" s="224"/>
      <c r="I49" s="219"/>
      <c r="J49" s="203"/>
    </row>
    <row r="50" spans="1:10" s="188" customFormat="1" ht="11.25" customHeight="1">
      <c r="A50" s="136"/>
      <c r="B50" s="9">
        <v>200</v>
      </c>
      <c r="C50" s="209" t="s">
        <v>434</v>
      </c>
      <c r="D50" s="221"/>
      <c r="E50" s="221"/>
      <c r="F50" s="97">
        <f>D50-E50</f>
        <v>0</v>
      </c>
      <c r="H50" s="224"/>
      <c r="I50" s="224"/>
      <c r="J50" s="203"/>
    </row>
    <row r="51" spans="1:10" s="188" customFormat="1" ht="11.25" customHeight="1">
      <c r="A51" s="136"/>
      <c r="B51" s="9">
        <v>200</v>
      </c>
      <c r="C51" s="209" t="s">
        <v>419</v>
      </c>
      <c r="D51" s="221">
        <v>27000</v>
      </c>
      <c r="E51" s="221">
        <v>27000</v>
      </c>
      <c r="F51" s="97">
        <f>+D51-E51</f>
        <v>0</v>
      </c>
      <c r="H51" s="224"/>
      <c r="I51" s="224"/>
      <c r="J51" s="203"/>
    </row>
    <row r="52" spans="1:10" s="188" customFormat="1" ht="11.25" customHeight="1">
      <c r="A52" s="136"/>
      <c r="B52" s="9">
        <v>200</v>
      </c>
      <c r="C52" s="209" t="s">
        <v>448</v>
      </c>
      <c r="D52" s="221">
        <v>31100</v>
      </c>
      <c r="E52" s="221">
        <v>31040</v>
      </c>
      <c r="F52" s="97">
        <f>D52-E52</f>
        <v>60</v>
      </c>
      <c r="H52" s="224"/>
      <c r="I52" s="224"/>
      <c r="J52" s="203"/>
    </row>
    <row r="53" spans="1:10" s="188" customFormat="1" ht="11.25" customHeight="1">
      <c r="A53" s="136"/>
      <c r="B53" s="9">
        <v>200</v>
      </c>
      <c r="C53" s="222" t="s">
        <v>384</v>
      </c>
      <c r="D53" s="221">
        <v>57000</v>
      </c>
      <c r="E53" s="220">
        <v>47055.45</v>
      </c>
      <c r="F53" s="97">
        <f>D53-E53</f>
        <v>9944.5500000000029</v>
      </c>
      <c r="H53" s="224"/>
      <c r="I53" s="219"/>
      <c r="J53" s="203"/>
    </row>
    <row r="54" spans="1:10" s="188" customFormat="1" ht="11.25" customHeight="1">
      <c r="A54" s="136" t="s">
        <v>4</v>
      </c>
      <c r="B54" s="9" t="s">
        <v>82</v>
      </c>
      <c r="C54" s="209" t="s">
        <v>377</v>
      </c>
      <c r="D54" s="221">
        <v>1081000</v>
      </c>
      <c r="E54" s="220">
        <v>894053.2</v>
      </c>
      <c r="F54" s="97">
        <f>+D54-E54</f>
        <v>186946.80000000005</v>
      </c>
      <c r="H54" s="224"/>
      <c r="I54" s="219"/>
      <c r="J54" s="203"/>
    </row>
    <row r="55" spans="1:10" s="188" customFormat="1" ht="11.25" customHeight="1">
      <c r="A55" s="136"/>
      <c r="B55" s="9">
        <v>200</v>
      </c>
      <c r="C55" s="209" t="s">
        <v>425</v>
      </c>
      <c r="D55" s="221">
        <v>8000</v>
      </c>
      <c r="E55" s="220">
        <v>8000</v>
      </c>
      <c r="F55" s="97">
        <f>D55-E55</f>
        <v>0</v>
      </c>
      <c r="H55" s="219"/>
      <c r="I55" s="219"/>
      <c r="J55" s="203"/>
    </row>
    <row r="56" spans="1:10" s="188" customFormat="1" ht="11.25" customHeight="1">
      <c r="A56" s="136" t="s">
        <v>4</v>
      </c>
      <c r="B56" s="223" t="s">
        <v>82</v>
      </c>
      <c r="C56" s="209" t="s">
        <v>392</v>
      </c>
      <c r="D56" s="221">
        <v>97100</v>
      </c>
      <c r="E56" s="220"/>
      <c r="F56" s="97">
        <f>+D56-E56</f>
        <v>97100</v>
      </c>
      <c r="H56" s="224"/>
      <c r="I56" s="219"/>
      <c r="J56" s="203"/>
    </row>
    <row r="57" spans="1:10" s="188" customFormat="1" ht="11.25" customHeight="1">
      <c r="A57" s="136"/>
      <c r="B57" s="223" t="s">
        <v>82</v>
      </c>
      <c r="C57" s="209" t="s">
        <v>446</v>
      </c>
      <c r="D57" s="221">
        <v>1500</v>
      </c>
      <c r="E57" s="220">
        <v>1500</v>
      </c>
      <c r="F57" s="97">
        <f>D57-E57</f>
        <v>0</v>
      </c>
      <c r="H57" s="224"/>
      <c r="I57" s="219"/>
      <c r="J57" s="203"/>
    </row>
    <row r="58" spans="1:10" s="188" customFormat="1" ht="11.25" customHeight="1">
      <c r="A58" s="136"/>
      <c r="B58" s="223" t="s">
        <v>82</v>
      </c>
      <c r="C58" s="209" t="s">
        <v>445</v>
      </c>
      <c r="D58" s="221">
        <v>487750</v>
      </c>
      <c r="E58" s="220">
        <v>487728.17</v>
      </c>
      <c r="F58" s="97">
        <f>D58-E58</f>
        <v>21.830000000016298</v>
      </c>
      <c r="H58" s="224"/>
      <c r="I58" s="219"/>
      <c r="J58" s="203"/>
    </row>
    <row r="59" spans="1:10" s="188" customFormat="1" ht="11.25" customHeight="1">
      <c r="A59" s="136"/>
      <c r="B59" s="223" t="s">
        <v>82</v>
      </c>
      <c r="C59" s="209" t="s">
        <v>447</v>
      </c>
      <c r="D59" s="221">
        <v>1500</v>
      </c>
      <c r="E59" s="220">
        <v>1244.4000000000001</v>
      </c>
      <c r="F59" s="97">
        <f>D59-E59</f>
        <v>255.59999999999991</v>
      </c>
      <c r="H59" s="224"/>
      <c r="I59" s="219"/>
      <c r="J59" s="203"/>
    </row>
    <row r="60" spans="1:10" s="188" customFormat="1" ht="11.25" customHeight="1">
      <c r="A60" s="136"/>
      <c r="B60" s="9" t="s">
        <v>82</v>
      </c>
      <c r="C60" s="209" t="s">
        <v>435</v>
      </c>
      <c r="D60" s="221"/>
      <c r="E60" s="220"/>
      <c r="F60" s="97">
        <f>D60-E60</f>
        <v>0</v>
      </c>
      <c r="G60" s="203"/>
      <c r="H60" s="219"/>
      <c r="I60" s="224"/>
      <c r="J60" s="203"/>
    </row>
    <row r="61" spans="1:10" s="188" customFormat="1" ht="11.25" customHeight="1">
      <c r="A61" s="136"/>
      <c r="B61" s="9">
        <v>200</v>
      </c>
      <c r="C61" s="209" t="s">
        <v>410</v>
      </c>
      <c r="D61" s="221">
        <v>23400</v>
      </c>
      <c r="E61" s="220"/>
      <c r="F61" s="97">
        <f>D61-E61</f>
        <v>23400</v>
      </c>
      <c r="G61" s="203"/>
      <c r="H61" s="224"/>
      <c r="I61" s="224"/>
      <c r="J61" s="203"/>
    </row>
    <row r="62" spans="1:10" s="188" customFormat="1" ht="11.25" customHeight="1">
      <c r="A62" s="136"/>
      <c r="B62" s="9" t="s">
        <v>82</v>
      </c>
      <c r="C62" s="209" t="s">
        <v>393</v>
      </c>
      <c r="D62" s="221">
        <v>345193</v>
      </c>
      <c r="E62" s="221">
        <v>300244.62</v>
      </c>
      <c r="F62" s="97">
        <f t="shared" ref="F62:F73" si="1">+D62-E62</f>
        <v>44948.380000000005</v>
      </c>
      <c r="G62" s="203"/>
      <c r="H62" s="224"/>
      <c r="I62" s="224"/>
      <c r="J62" s="203"/>
    </row>
    <row r="63" spans="1:10" s="188" customFormat="1" ht="11.25" customHeight="1">
      <c r="A63" s="136"/>
      <c r="B63" s="9">
        <v>200</v>
      </c>
      <c r="C63" s="209" t="s">
        <v>394</v>
      </c>
      <c r="D63" s="221">
        <v>51300</v>
      </c>
      <c r="E63" s="221">
        <v>51300</v>
      </c>
      <c r="F63" s="97">
        <f t="shared" si="1"/>
        <v>0</v>
      </c>
      <c r="G63" s="203"/>
      <c r="H63" s="224"/>
      <c r="I63" s="219"/>
      <c r="J63" s="203"/>
    </row>
    <row r="64" spans="1:10" s="188" customFormat="1" ht="11.25" customHeight="1">
      <c r="A64" s="136"/>
      <c r="B64" s="9" t="s">
        <v>82</v>
      </c>
      <c r="C64" s="209" t="s">
        <v>472</v>
      </c>
      <c r="D64" s="221">
        <v>750</v>
      </c>
      <c r="E64" s="221">
        <v>744</v>
      </c>
      <c r="F64" s="97">
        <f>D64-E64</f>
        <v>6</v>
      </c>
      <c r="G64" s="203"/>
      <c r="H64" s="224"/>
      <c r="I64" s="219"/>
      <c r="J64" s="203"/>
    </row>
    <row r="65" spans="1:10" s="188" customFormat="1" ht="11.25" customHeight="1">
      <c r="A65" s="136" t="s">
        <v>4</v>
      </c>
      <c r="B65" s="9" t="s">
        <v>82</v>
      </c>
      <c r="C65" s="209" t="s">
        <v>418</v>
      </c>
      <c r="D65" s="221">
        <v>20200</v>
      </c>
      <c r="E65" s="221">
        <v>20104</v>
      </c>
      <c r="F65" s="97">
        <f t="shared" si="1"/>
        <v>96</v>
      </c>
      <c r="G65" s="203"/>
      <c r="H65" s="224"/>
      <c r="I65" s="219"/>
      <c r="J65" s="203"/>
    </row>
    <row r="66" spans="1:10" s="188" customFormat="1" ht="11.25" customHeight="1">
      <c r="A66" s="136"/>
      <c r="B66" s="9" t="s">
        <v>82</v>
      </c>
      <c r="C66" s="209" t="s">
        <v>480</v>
      </c>
      <c r="D66" s="229">
        <v>14300</v>
      </c>
      <c r="E66" s="221">
        <v>14300</v>
      </c>
      <c r="F66" s="97">
        <f>D66-E66</f>
        <v>0</v>
      </c>
      <c r="G66" s="203"/>
      <c r="H66" s="224"/>
      <c r="I66" s="219"/>
      <c r="J66" s="203"/>
    </row>
    <row r="67" spans="1:10" s="188" customFormat="1" ht="11.25" customHeight="1">
      <c r="A67" s="136"/>
      <c r="B67" s="9" t="s">
        <v>82</v>
      </c>
      <c r="C67" s="209" t="s">
        <v>479</v>
      </c>
      <c r="D67" s="221">
        <v>369900</v>
      </c>
      <c r="E67" s="221">
        <v>33000</v>
      </c>
      <c r="F67" s="97">
        <f>D67-E67</f>
        <v>336900</v>
      </c>
      <c r="G67" s="203"/>
      <c r="H67" s="224"/>
      <c r="I67" s="219"/>
      <c r="J67" s="203"/>
    </row>
    <row r="68" spans="1:10" s="188" customFormat="1" ht="11.25" customHeight="1">
      <c r="A68" s="136"/>
      <c r="B68" s="9" t="s">
        <v>82</v>
      </c>
      <c r="C68" s="209" t="s">
        <v>474</v>
      </c>
      <c r="D68" s="221">
        <v>12800</v>
      </c>
      <c r="E68" s="221">
        <v>12742</v>
      </c>
      <c r="F68" s="97">
        <f>D68-E68</f>
        <v>58</v>
      </c>
      <c r="G68" s="203"/>
      <c r="H68" s="224"/>
      <c r="I68" s="219"/>
      <c r="J68" s="203"/>
    </row>
    <row r="69" spans="1:10" s="188" customFormat="1" ht="11.25" customHeight="1">
      <c r="A69" s="136"/>
      <c r="B69" s="9">
        <v>200</v>
      </c>
      <c r="C69" s="209" t="s">
        <v>460</v>
      </c>
      <c r="D69" s="221">
        <v>1365000</v>
      </c>
      <c r="E69" s="220">
        <v>745054.43</v>
      </c>
      <c r="F69" s="97">
        <f t="shared" si="1"/>
        <v>619945.56999999995</v>
      </c>
      <c r="G69" s="203"/>
      <c r="H69" s="224"/>
      <c r="I69" s="219"/>
      <c r="J69" s="203"/>
    </row>
    <row r="70" spans="1:10" s="188" customFormat="1" ht="11.25" customHeight="1">
      <c r="A70" s="136"/>
      <c r="B70" s="9">
        <v>200</v>
      </c>
      <c r="C70" s="209" t="s">
        <v>456</v>
      </c>
      <c r="D70" s="221">
        <v>450000</v>
      </c>
      <c r="E70" s="220">
        <v>443247.02</v>
      </c>
      <c r="F70" s="97">
        <f>D70-E70</f>
        <v>6752.9799999999814</v>
      </c>
      <c r="G70" s="203"/>
      <c r="H70" s="224"/>
      <c r="I70" s="219"/>
      <c r="J70" s="203"/>
    </row>
    <row r="71" spans="1:10" s="188" customFormat="1" ht="11.25" customHeight="1">
      <c r="A71" s="136"/>
      <c r="B71" s="9">
        <v>200</v>
      </c>
      <c r="C71" s="209" t="s">
        <v>457</v>
      </c>
      <c r="D71" s="221">
        <v>162390</v>
      </c>
      <c r="E71" s="220">
        <v>159953.07</v>
      </c>
      <c r="F71" s="97">
        <f t="shared" si="1"/>
        <v>2436.929999999993</v>
      </c>
      <c r="G71" s="203"/>
      <c r="H71" s="224"/>
      <c r="I71" s="219"/>
      <c r="J71" s="203"/>
    </row>
    <row r="72" spans="1:10" s="188" customFormat="1" ht="11.25" customHeight="1">
      <c r="A72" s="136"/>
      <c r="B72" s="28" t="s">
        <v>82</v>
      </c>
      <c r="C72" s="209" t="s">
        <v>454</v>
      </c>
      <c r="D72" s="221">
        <v>59000</v>
      </c>
      <c r="E72" s="220">
        <v>59000</v>
      </c>
      <c r="F72" s="97">
        <f t="shared" si="1"/>
        <v>0</v>
      </c>
      <c r="G72" s="203"/>
      <c r="H72" s="224"/>
      <c r="I72" s="219"/>
      <c r="J72" s="203"/>
    </row>
    <row r="73" spans="1:10" s="188" customFormat="1" ht="11.25" customHeight="1">
      <c r="A73" s="136"/>
      <c r="B73" s="9">
        <v>200</v>
      </c>
      <c r="C73" s="209" t="s">
        <v>455</v>
      </c>
      <c r="D73" s="221">
        <v>20000</v>
      </c>
      <c r="E73" s="220">
        <v>20000</v>
      </c>
      <c r="F73" s="97">
        <f t="shared" si="1"/>
        <v>0</v>
      </c>
      <c r="G73" s="203"/>
      <c r="H73" s="224"/>
      <c r="I73" s="219"/>
      <c r="J73" s="203"/>
    </row>
    <row r="74" spans="1:10" s="188" customFormat="1" ht="11.25" customHeight="1">
      <c r="A74" s="136"/>
      <c r="B74" s="9">
        <v>200</v>
      </c>
      <c r="C74" s="209" t="s">
        <v>402</v>
      </c>
      <c r="D74" s="221">
        <v>6000</v>
      </c>
      <c r="E74" s="220"/>
      <c r="F74" s="97">
        <f>D74-E74</f>
        <v>6000</v>
      </c>
      <c r="H74" s="202"/>
      <c r="I74" s="201"/>
    </row>
    <row r="75" spans="1:10" s="188" customFormat="1" ht="11.25" customHeight="1">
      <c r="A75" s="136" t="s">
        <v>4</v>
      </c>
      <c r="B75" s="9" t="s">
        <v>82</v>
      </c>
      <c r="C75" s="209" t="s">
        <v>417</v>
      </c>
      <c r="D75" s="221">
        <v>3000</v>
      </c>
      <c r="E75" s="220"/>
      <c r="F75" s="97">
        <f t="shared" ref="F75:F81" si="2">+D75-E75</f>
        <v>3000</v>
      </c>
      <c r="H75" s="202"/>
      <c r="I75" s="203"/>
    </row>
    <row r="76" spans="1:10" s="188" customFormat="1" ht="11.25" customHeight="1">
      <c r="A76" s="136" t="s">
        <v>4</v>
      </c>
      <c r="B76" s="9" t="s">
        <v>82</v>
      </c>
      <c r="C76" s="209" t="s">
        <v>365</v>
      </c>
      <c r="D76" s="221">
        <v>5296200</v>
      </c>
      <c r="E76" s="220">
        <v>4050802.07</v>
      </c>
      <c r="F76" s="97">
        <f t="shared" si="2"/>
        <v>1245397.9300000002</v>
      </c>
      <c r="H76" s="202"/>
      <c r="I76" s="203"/>
    </row>
    <row r="77" spans="1:10" s="188" customFormat="1" ht="11.25" customHeight="1">
      <c r="A77" s="136"/>
      <c r="B77" s="9">
        <v>200</v>
      </c>
      <c r="C77" s="209" t="s">
        <v>452</v>
      </c>
      <c r="D77" s="221">
        <v>268706.8</v>
      </c>
      <c r="E77" s="220">
        <v>268706.8</v>
      </c>
      <c r="F77" s="97">
        <f>D77-E77</f>
        <v>0</v>
      </c>
      <c r="H77" s="201"/>
      <c r="I77" s="203"/>
    </row>
    <row r="78" spans="1:10" s="188" customFormat="1" ht="11.25" customHeight="1">
      <c r="A78" s="136"/>
      <c r="B78" s="9">
        <v>200</v>
      </c>
      <c r="C78" s="209" t="s">
        <v>473</v>
      </c>
      <c r="D78" s="221">
        <v>105600</v>
      </c>
      <c r="E78" s="220">
        <v>42240</v>
      </c>
      <c r="F78" s="97">
        <f>D78-E78</f>
        <v>63360</v>
      </c>
      <c r="H78" s="201"/>
      <c r="I78" s="203"/>
    </row>
    <row r="79" spans="1:10" s="188" customFormat="1" ht="11.25" customHeight="1">
      <c r="A79" s="136" t="s">
        <v>4</v>
      </c>
      <c r="B79" s="9" t="s">
        <v>82</v>
      </c>
      <c r="C79" s="209" t="s">
        <v>416</v>
      </c>
      <c r="D79" s="221">
        <v>1000</v>
      </c>
      <c r="E79" s="220"/>
      <c r="F79" s="97">
        <f t="shared" si="2"/>
        <v>1000</v>
      </c>
      <c r="H79" s="203"/>
      <c r="I79" s="203"/>
    </row>
    <row r="80" spans="1:10" ht="11.25" customHeight="1">
      <c r="A80" s="136" t="s">
        <v>4</v>
      </c>
      <c r="B80" s="9" t="s">
        <v>82</v>
      </c>
      <c r="C80" s="209" t="s">
        <v>424</v>
      </c>
      <c r="D80" s="221">
        <v>180000</v>
      </c>
      <c r="E80" s="220">
        <v>134525.25</v>
      </c>
      <c r="F80" s="97">
        <f t="shared" si="2"/>
        <v>45474.75</v>
      </c>
      <c r="H80" s="60"/>
      <c r="I80" s="60"/>
    </row>
    <row r="81" spans="1:9" ht="11.25" customHeight="1">
      <c r="A81" s="136" t="s">
        <v>4</v>
      </c>
      <c r="B81" s="9" t="s">
        <v>82</v>
      </c>
      <c r="C81" s="196" t="s">
        <v>415</v>
      </c>
      <c r="D81" s="216">
        <v>8500</v>
      </c>
      <c r="E81" s="97"/>
      <c r="F81" s="97">
        <f t="shared" si="2"/>
        <v>8500</v>
      </c>
      <c r="H81" s="60"/>
      <c r="I81" s="60"/>
    </row>
    <row r="82" spans="1:9" ht="11.25" customHeight="1">
      <c r="A82" s="137" t="s">
        <v>172</v>
      </c>
      <c r="B82" s="43">
        <v>450</v>
      </c>
      <c r="C82" s="181" t="s">
        <v>183</v>
      </c>
      <c r="D82" s="217">
        <f>SUM(D10:D81)</f>
        <v>15544942.52</v>
      </c>
      <c r="E82" s="215">
        <f>SUM(E10:E81)</f>
        <v>11214658.880000001</v>
      </c>
      <c r="F82" s="78"/>
      <c r="H82" s="60"/>
      <c r="I82" s="60"/>
    </row>
    <row r="83" spans="1:9" ht="11.25" customHeight="1">
      <c r="H83" s="60"/>
      <c r="I83" s="60"/>
    </row>
    <row r="84" spans="1:9" ht="11.25" customHeight="1">
      <c r="H84" s="60"/>
      <c r="I84" s="60"/>
    </row>
    <row r="85" spans="1:9" ht="11.25" customHeight="1">
      <c r="H85" s="60"/>
      <c r="I85" s="60"/>
    </row>
    <row r="93" spans="1:9" ht="10.5" customHeight="1"/>
    <row r="94" spans="1:9" ht="11.25" hidden="1" customHeight="1"/>
    <row r="95" spans="1:9" ht="11.25" hidden="1" customHeight="1"/>
    <row r="96" spans="1:9" ht="11.25" hidden="1" customHeight="1"/>
    <row r="97" ht="11.25" hidden="1" customHeight="1"/>
    <row r="98" ht="11.25" hidden="1" customHeight="1"/>
    <row r="99" ht="11.25" hidden="1" customHeight="1"/>
    <row r="100" ht="11.25" hidden="1" customHeight="1"/>
    <row r="101" ht="11.25" hidden="1" customHeight="1"/>
    <row r="102" ht="11.25" hidden="1" customHeight="1"/>
    <row r="103" ht="11.25" hidden="1" customHeight="1"/>
    <row r="104" ht="11.25" hidden="1" customHeight="1"/>
    <row r="105" ht="11.25" hidden="1" customHeight="1"/>
    <row r="106" ht="11.25" hidden="1" customHeight="1"/>
    <row r="107" ht="11.25" hidden="1" customHeight="1"/>
    <row r="108" ht="11.25" hidden="1" customHeight="1"/>
    <row r="109" ht="11.25" hidden="1" customHeight="1"/>
    <row r="110" ht="11.25" hidden="1" customHeight="1"/>
    <row r="111" ht="11.25" hidden="1" customHeight="1"/>
    <row r="112" ht="11.25" hidden="1" customHeight="1"/>
    <row r="113" ht="11.25" hidden="1" customHeight="1"/>
    <row r="114" ht="11.25" hidden="1" customHeight="1"/>
    <row r="115" ht="11.25" hidden="1" customHeight="1"/>
    <row r="116" ht="11.25" hidden="1" customHeight="1"/>
    <row r="117" ht="11.25" hidden="1" customHeight="1"/>
    <row r="118" ht="11.25" hidden="1" customHeight="1"/>
    <row r="119" ht="11.25" hidden="1" customHeight="1"/>
    <row r="120" ht="11.25" hidden="1" customHeight="1"/>
    <row r="121" ht="11.25" hidden="1" customHeight="1"/>
    <row r="122" ht="11.25" hidden="1" customHeight="1"/>
    <row r="123" ht="11.25" hidden="1" customHeight="1"/>
    <row r="124" ht="11.25" hidden="1" customHeight="1"/>
    <row r="125" ht="11.25" hidden="1" customHeight="1"/>
    <row r="126" ht="11.25" hidden="1" customHeight="1"/>
    <row r="127" ht="11.25" hidden="1" customHeight="1"/>
    <row r="128" ht="11.25" hidden="1" customHeight="1"/>
    <row r="129" ht="11.25" hidden="1" customHeight="1"/>
    <row r="130" ht="11.25" hidden="1" customHeight="1"/>
    <row r="131" ht="11.25" hidden="1" customHeight="1"/>
    <row r="132" ht="11.25" hidden="1" customHeight="1"/>
    <row r="133" ht="11.25" hidden="1" customHeight="1"/>
    <row r="134" ht="11.25" hidden="1" customHeight="1"/>
    <row r="135" ht="11.25" hidden="1" customHeight="1"/>
    <row r="136" ht="11.25" hidden="1" customHeight="1"/>
    <row r="137" ht="11.25" hidden="1" customHeight="1"/>
    <row r="138" ht="11.25" hidden="1" customHeight="1"/>
    <row r="139" ht="11.25" hidden="1" customHeight="1"/>
    <row r="140" ht="11.25" hidden="1" customHeight="1"/>
    <row r="141" ht="11.25" hidden="1" customHeight="1"/>
    <row r="142" ht="11.25" hidden="1" customHeight="1"/>
    <row r="143" ht="11.25" hidden="1" customHeight="1"/>
    <row r="144" ht="11.25" hidden="1" customHeight="1"/>
    <row r="145" ht="11.25" hidden="1" customHeight="1"/>
    <row r="146" ht="11.25" hidden="1" customHeight="1"/>
    <row r="147" ht="11.25" hidden="1" customHeight="1"/>
    <row r="148" ht="11.25" hidden="1" customHeight="1"/>
    <row r="149" ht="11.25" hidden="1" customHeight="1"/>
    <row r="150" ht="11.25" hidden="1" customHeight="1"/>
    <row r="151" ht="11.25" hidden="1" customHeight="1"/>
    <row r="152" ht="11.25" hidden="1" customHeight="1"/>
    <row r="153" ht="11.25" hidden="1" customHeight="1"/>
    <row r="154" ht="11.25" hidden="1" customHeight="1"/>
    <row r="155" ht="11.25" hidden="1" customHeight="1"/>
    <row r="156" ht="11.25" hidden="1" customHeight="1"/>
    <row r="157" ht="11.25" hidden="1" customHeight="1"/>
    <row r="158" ht="11.25" hidden="1" customHeight="1"/>
    <row r="159" ht="11.25" hidden="1" customHeight="1"/>
    <row r="160" ht="11.25" hidden="1" customHeight="1"/>
    <row r="161" ht="11.25" hidden="1" customHeight="1"/>
    <row r="162" ht="11.25" hidden="1" customHeight="1"/>
    <row r="163" ht="11.25" hidden="1" customHeight="1"/>
    <row r="164" ht="11.25" hidden="1" customHeight="1"/>
    <row r="165" ht="11.25" hidden="1" customHeight="1"/>
    <row r="166" ht="11.25" hidden="1" customHeight="1"/>
    <row r="167" ht="11.25" hidden="1" customHeight="1"/>
    <row r="168" ht="11.25" hidden="1" customHeight="1"/>
    <row r="169" ht="11.25" hidden="1" customHeight="1"/>
    <row r="170" ht="11.25" hidden="1" customHeight="1"/>
    <row r="171" ht="11.25" hidden="1" customHeight="1"/>
    <row r="172" ht="11.25" hidden="1" customHeight="1"/>
    <row r="173" ht="11.25" hidden="1" customHeight="1"/>
    <row r="174" ht="11.25" hidden="1" customHeight="1"/>
    <row r="175" ht="11.25" hidden="1" customHeight="1"/>
    <row r="176" ht="11.25" hidden="1" customHeight="1"/>
    <row r="177" ht="11.25" hidden="1" customHeight="1"/>
    <row r="178" ht="11.25" hidden="1" customHeight="1"/>
    <row r="179" ht="11.25" hidden="1" customHeight="1"/>
    <row r="180" ht="11.25" hidden="1" customHeight="1"/>
    <row r="181" ht="11.25" hidden="1" customHeight="1"/>
    <row r="182" ht="11.25" hidden="1" customHeight="1"/>
    <row r="183" ht="11.25" hidden="1" customHeight="1"/>
    <row r="184" ht="11.25" hidden="1" customHeight="1"/>
    <row r="185" ht="11.25" hidden="1" customHeight="1"/>
    <row r="186" ht="11.25" hidden="1" customHeight="1"/>
    <row r="187" ht="11.25" hidden="1" customHeight="1"/>
    <row r="188" ht="11.25" hidden="1" customHeight="1"/>
    <row r="189" ht="11.25" hidden="1" customHeight="1"/>
    <row r="190" ht="11.25" hidden="1" customHeight="1"/>
    <row r="191" ht="11.25" hidden="1" customHeight="1"/>
    <row r="192" ht="11.25" hidden="1" customHeight="1"/>
    <row r="193" ht="11.25" hidden="1" customHeight="1"/>
    <row r="194" ht="11.25" hidden="1" customHeight="1"/>
    <row r="195" ht="11.25" hidden="1" customHeight="1"/>
    <row r="196" ht="11.25" hidden="1" customHeight="1"/>
    <row r="197" ht="11.25" hidden="1" customHeight="1"/>
    <row r="198" ht="11.25" hidden="1" customHeight="1"/>
    <row r="199" ht="11.25" hidden="1" customHeight="1"/>
    <row r="200" ht="11.25" hidden="1" customHeight="1"/>
    <row r="201" ht="11.25" hidden="1" customHeight="1"/>
    <row r="202" ht="11.25" hidden="1" customHeight="1"/>
    <row r="203" ht="11.25" hidden="1" customHeight="1"/>
    <row r="204" ht="11.25" hidden="1" customHeight="1"/>
    <row r="205" ht="11.25" hidden="1" customHeight="1"/>
    <row r="206" ht="11.25" hidden="1" customHeight="1"/>
    <row r="207" ht="11.25" hidden="1" customHeight="1"/>
    <row r="208" ht="11.25" hidden="1" customHeight="1"/>
    <row r="209" ht="11.25" hidden="1" customHeight="1"/>
    <row r="210" ht="11.25" hidden="1" customHeight="1"/>
    <row r="211" ht="11.25" hidden="1" customHeight="1"/>
    <row r="212" ht="11.25" hidden="1" customHeight="1"/>
    <row r="213" ht="11.25" hidden="1" customHeight="1"/>
    <row r="214" ht="11.25" hidden="1" customHeight="1"/>
    <row r="215" ht="11.25" hidden="1" customHeight="1"/>
    <row r="216" ht="11.25" hidden="1" customHeight="1"/>
    <row r="217" ht="11.25" hidden="1" customHeight="1"/>
    <row r="218" ht="11.25" hidden="1" customHeight="1"/>
    <row r="219" ht="11.25" hidden="1" customHeight="1"/>
    <row r="220" ht="11.25" hidden="1" customHeight="1"/>
    <row r="221" ht="11.25" hidden="1" customHeight="1"/>
    <row r="222" ht="11.25" hidden="1" customHeight="1"/>
    <row r="223" ht="11.25" hidden="1" customHeight="1"/>
    <row r="224" ht="11.25" hidden="1" customHeight="1"/>
    <row r="225" ht="11.25" hidden="1" customHeight="1"/>
    <row r="226" ht="11.25" hidden="1" customHeight="1"/>
    <row r="227" ht="11.25" hidden="1" customHeight="1"/>
    <row r="228" ht="11.25" hidden="1" customHeight="1"/>
    <row r="229" ht="11.25" hidden="1" customHeight="1"/>
    <row r="230" ht="11.25" hidden="1" customHeight="1"/>
    <row r="231" ht="11.25" hidden="1" customHeight="1"/>
    <row r="232" ht="11.25" hidden="1" customHeight="1"/>
    <row r="233" ht="11.25" hidden="1" customHeight="1"/>
    <row r="234" ht="11.25" hidden="1" customHeight="1"/>
    <row r="235" ht="11.25" hidden="1" customHeight="1"/>
    <row r="236" ht="11.25" hidden="1" customHeight="1"/>
    <row r="237" ht="11.25" hidden="1" customHeight="1"/>
    <row r="238" ht="11.25" hidden="1" customHeight="1"/>
    <row r="239" ht="11.25" hidden="1" customHeight="1"/>
    <row r="240" ht="11.25" hidden="1" customHeight="1"/>
    <row r="241" ht="11.25" hidden="1" customHeight="1"/>
    <row r="242" ht="11.25" hidden="1" customHeight="1"/>
    <row r="243" ht="11.25" hidden="1" customHeight="1"/>
    <row r="244" ht="11.25" hidden="1" customHeight="1"/>
    <row r="245" ht="11.25" hidden="1" customHeight="1"/>
    <row r="246" ht="11.25" hidden="1" customHeight="1"/>
    <row r="247" ht="11.25" hidden="1" customHeight="1"/>
    <row r="248" ht="11.25" hidden="1" customHeight="1"/>
    <row r="249" ht="11.25" hidden="1" customHeight="1"/>
    <row r="250" ht="11.25" hidden="1" customHeight="1"/>
    <row r="251" ht="11.25" hidden="1" customHeight="1"/>
    <row r="252" ht="11.25" hidden="1" customHeight="1"/>
    <row r="253" ht="11.25" hidden="1" customHeight="1"/>
    <row r="254" ht="11.25" hidden="1" customHeight="1"/>
    <row r="255" ht="11.25" hidden="1" customHeight="1"/>
    <row r="256" ht="11.25" hidden="1" customHeight="1"/>
    <row r="257" ht="11.25" hidden="1" customHeight="1"/>
    <row r="258" ht="11.25" hidden="1" customHeight="1"/>
    <row r="259" ht="11.25" hidden="1" customHeight="1"/>
    <row r="260" ht="11.25" hidden="1" customHeight="1"/>
    <row r="261" ht="11.25" hidden="1" customHeight="1"/>
    <row r="262" ht="11.25" hidden="1" customHeight="1"/>
    <row r="263" ht="11.25" hidden="1" customHeight="1"/>
    <row r="264" ht="11.25" hidden="1" customHeight="1"/>
    <row r="265" ht="11.25" hidden="1" customHeight="1"/>
    <row r="266" ht="11.25" hidden="1" customHeight="1"/>
    <row r="267" ht="11.25" hidden="1" customHeight="1"/>
    <row r="268" ht="11.25" hidden="1" customHeight="1"/>
    <row r="269" ht="11.25" hidden="1" customHeight="1"/>
    <row r="270" ht="11.25" hidden="1" customHeight="1"/>
    <row r="271" ht="11.25" hidden="1" customHeight="1"/>
    <row r="272" ht="11.25" hidden="1" customHeight="1"/>
    <row r="273" ht="11.25" hidden="1" customHeight="1"/>
    <row r="274" ht="11.25" hidden="1" customHeight="1"/>
    <row r="275" ht="11.25" hidden="1" customHeight="1"/>
    <row r="276" ht="11.25" hidden="1" customHeight="1"/>
    <row r="277" ht="11.25" hidden="1" customHeight="1"/>
    <row r="278" ht="11.25" hidden="1" customHeight="1"/>
    <row r="279" ht="11.25" hidden="1" customHeight="1"/>
    <row r="280" ht="11.25" hidden="1" customHeight="1"/>
    <row r="281" ht="11.25" hidden="1" customHeight="1"/>
    <row r="282" ht="11.25" hidden="1" customHeight="1"/>
    <row r="283" ht="11.25" hidden="1" customHeight="1"/>
    <row r="284" ht="11.25" hidden="1" customHeight="1"/>
    <row r="285" ht="11.25" hidden="1" customHeight="1"/>
    <row r="286" ht="11.25" hidden="1" customHeight="1"/>
    <row r="287" ht="11.25" hidden="1" customHeight="1"/>
    <row r="288" ht="11.25" hidden="1" customHeight="1"/>
    <row r="289" ht="11.25" hidden="1" customHeight="1"/>
    <row r="290" ht="11.25" hidden="1" customHeight="1"/>
    <row r="291" ht="11.25" hidden="1" customHeight="1"/>
    <row r="292" ht="11.25" hidden="1" customHeight="1"/>
    <row r="293" ht="11.25" hidden="1" customHeight="1"/>
    <row r="294" ht="11.25" hidden="1" customHeight="1"/>
    <row r="295" ht="11.25" hidden="1" customHeight="1"/>
    <row r="296" ht="11.25" hidden="1" customHeight="1"/>
    <row r="297" ht="11.25" hidden="1" customHeight="1"/>
    <row r="298" ht="11.25" hidden="1" customHeight="1"/>
    <row r="299" ht="11.25" hidden="1" customHeight="1"/>
    <row r="300" ht="11.25" hidden="1" customHeight="1"/>
    <row r="301" ht="11.25" hidden="1" customHeight="1"/>
    <row r="302" ht="11.25" hidden="1" customHeight="1"/>
    <row r="303" ht="11.25" hidden="1" customHeight="1"/>
    <row r="304" ht="11.25" hidden="1" customHeight="1"/>
    <row r="305" ht="11.25" hidden="1" customHeight="1"/>
    <row r="306" ht="11.25" hidden="1" customHeight="1"/>
    <row r="307" ht="11.25" hidden="1" customHeight="1"/>
    <row r="308" ht="11.25" hidden="1" customHeight="1"/>
    <row r="309" ht="11.25" hidden="1" customHeight="1"/>
    <row r="310" ht="11.25" hidden="1" customHeight="1"/>
    <row r="311" ht="11.25" hidden="1" customHeight="1"/>
    <row r="312" ht="11.25" hidden="1" customHeight="1"/>
    <row r="313" ht="11.25" hidden="1" customHeight="1"/>
    <row r="314" ht="11.25" hidden="1" customHeight="1"/>
    <row r="315" ht="11.25" hidden="1" customHeight="1"/>
    <row r="316" ht="11.25" hidden="1" customHeight="1"/>
    <row r="317" ht="11.25" hidden="1" customHeight="1"/>
    <row r="318" ht="11.25" hidden="1" customHeight="1"/>
    <row r="319" ht="11.25" hidden="1" customHeight="1"/>
    <row r="320" ht="11.25" hidden="1" customHeight="1"/>
    <row r="321" ht="11.25" hidden="1" customHeight="1"/>
    <row r="322" ht="11.25" hidden="1" customHeight="1"/>
    <row r="323" ht="11.25" hidden="1" customHeight="1"/>
    <row r="324" ht="11.25" hidden="1" customHeight="1"/>
    <row r="325" ht="11.25" hidden="1" customHeight="1"/>
    <row r="326" ht="11.25" hidden="1" customHeight="1"/>
    <row r="327" ht="11.25" hidden="1" customHeight="1"/>
    <row r="328" ht="11.25" hidden="1" customHeight="1"/>
    <row r="329" ht="11.25" hidden="1" customHeight="1"/>
    <row r="330" ht="11.25" hidden="1" customHeight="1"/>
    <row r="331" ht="11.25" hidden="1" customHeight="1"/>
    <row r="332" ht="11.25" hidden="1" customHeight="1"/>
    <row r="333" ht="11.25" hidden="1" customHeight="1"/>
    <row r="334" ht="11.25" hidden="1" customHeight="1"/>
    <row r="335" ht="11.25" hidden="1" customHeight="1"/>
    <row r="336" ht="11.25" hidden="1" customHeight="1"/>
    <row r="337" ht="11.25" hidden="1" customHeight="1"/>
    <row r="338" ht="11.25" hidden="1" customHeight="1"/>
    <row r="339" ht="11.25" hidden="1" customHeight="1"/>
    <row r="340" ht="11.25" hidden="1" customHeight="1"/>
    <row r="341" ht="11.25" hidden="1" customHeight="1"/>
    <row r="342" ht="11.25" hidden="1" customHeight="1"/>
    <row r="343" ht="11.25" hidden="1" customHeight="1"/>
    <row r="344" ht="11.25" hidden="1" customHeight="1"/>
    <row r="345" ht="11.25" hidden="1" customHeight="1"/>
    <row r="346" ht="11.25" hidden="1" customHeight="1"/>
    <row r="347" ht="11.25" hidden="1" customHeight="1"/>
    <row r="348" ht="11.25" hidden="1" customHeight="1"/>
    <row r="349" ht="11.25" hidden="1" customHeight="1"/>
    <row r="350" ht="11.25" hidden="1" customHeight="1"/>
    <row r="351" ht="11.25" hidden="1" customHeight="1"/>
    <row r="352" ht="11.25" hidden="1" customHeight="1"/>
    <row r="353" spans="6:6" ht="11.25" hidden="1" customHeight="1"/>
    <row r="354" spans="6:6" ht="11.25" hidden="1" customHeight="1"/>
    <row r="355" spans="6:6" ht="11.25" hidden="1" customHeight="1"/>
    <row r="356" spans="6:6" ht="11.25" hidden="1" customHeight="1"/>
    <row r="357" spans="6:6" ht="11.25" hidden="1" customHeight="1"/>
    <row r="358" spans="6:6" ht="11.25" hidden="1" customHeight="1"/>
    <row r="359" spans="6:6" ht="11.25" hidden="1" customHeight="1"/>
    <row r="360" spans="6:6" ht="11.25" hidden="1" customHeight="1"/>
    <row r="361" spans="6:6" ht="11.25" hidden="1" customHeight="1"/>
    <row r="365" spans="6:6" ht="11.25" customHeight="1">
      <c r="F365" t="s">
        <v>4</v>
      </c>
    </row>
  </sheetData>
  <mergeCells count="6">
    <mergeCell ref="E4:E6"/>
    <mergeCell ref="F4:F6"/>
    <mergeCell ref="A4:A6"/>
    <mergeCell ref="B4:B6"/>
    <mergeCell ref="C4:C6"/>
    <mergeCell ref="D4:D6"/>
  </mergeCells>
  <printOptions horizontalCentered="1"/>
  <pageMargins left="0.70866141732283472" right="0.39370078740157483" top="0.55118110236220474" bottom="0.47244094488188981" header="0.43307086614173229" footer="0.35433070866141736"/>
  <pageSetup paperSize="9" scale="8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F103"/>
  <sheetViews>
    <sheetView topLeftCell="A67" workbookViewId="0">
      <selection activeCell="A14" sqref="A14:E15"/>
    </sheetView>
  </sheetViews>
  <sheetFormatPr defaultRowHeight="12.75"/>
  <cols>
    <col min="1" max="1" width="39.7109375" customWidth="1"/>
    <col min="2" max="2" width="4.42578125" customWidth="1"/>
    <col min="3" max="3" width="22.42578125" customWidth="1"/>
    <col min="4" max="4" width="12.7109375" customWidth="1"/>
    <col min="5" max="6" width="13.7109375" customWidth="1"/>
  </cols>
  <sheetData>
    <row r="1" spans="1:6" ht="11.25" customHeight="1">
      <c r="A1" s="14"/>
      <c r="B1" s="15"/>
      <c r="C1" s="16"/>
      <c r="D1" s="17"/>
      <c r="E1" s="17"/>
      <c r="F1" s="75" t="s">
        <v>218</v>
      </c>
    </row>
    <row r="2" spans="1:6" ht="14.25" customHeight="1">
      <c r="A2" s="121" t="s">
        <v>18</v>
      </c>
      <c r="B2" s="122"/>
      <c r="C2" s="122"/>
      <c r="D2" s="122"/>
      <c r="E2" s="122"/>
      <c r="F2" s="122"/>
    </row>
    <row r="3" spans="1:6" ht="6.75" customHeight="1">
      <c r="A3" s="4"/>
      <c r="B3" s="18"/>
      <c r="C3" s="5"/>
      <c r="D3" s="6"/>
      <c r="E3" s="6"/>
      <c r="F3" s="6"/>
    </row>
    <row r="4" spans="1:6" ht="12" customHeight="1">
      <c r="A4" s="238" t="s">
        <v>26</v>
      </c>
      <c r="B4" s="241" t="s">
        <v>134</v>
      </c>
      <c r="C4" s="241" t="s">
        <v>116</v>
      </c>
      <c r="D4" s="234" t="s">
        <v>157</v>
      </c>
      <c r="E4" s="234" t="s">
        <v>79</v>
      </c>
      <c r="F4" s="246" t="s">
        <v>266</v>
      </c>
    </row>
    <row r="5" spans="1:6" ht="12" customHeight="1">
      <c r="A5" s="239"/>
      <c r="B5" s="235"/>
      <c r="C5" s="235"/>
      <c r="D5" s="235"/>
      <c r="E5" s="235"/>
      <c r="F5" s="244"/>
    </row>
    <row r="6" spans="1:6" ht="22.5" customHeight="1">
      <c r="A6" s="240"/>
      <c r="B6" s="236"/>
      <c r="C6" s="236"/>
      <c r="D6" s="236"/>
      <c r="E6" s="236"/>
      <c r="F6" s="245"/>
    </row>
    <row r="7" spans="1:6">
      <c r="A7" s="139">
        <v>1</v>
      </c>
      <c r="B7" s="26">
        <v>2</v>
      </c>
      <c r="C7" s="26">
        <v>3</v>
      </c>
      <c r="D7" s="27" t="s">
        <v>6</v>
      </c>
      <c r="E7" s="27" t="s">
        <v>274</v>
      </c>
      <c r="F7" s="138" t="s">
        <v>175</v>
      </c>
    </row>
    <row r="8" spans="1:6" ht="12.75" customHeight="1">
      <c r="A8" s="140" t="s">
        <v>14</v>
      </c>
      <c r="B8" s="160"/>
      <c r="C8" s="161"/>
      <c r="D8" s="30"/>
      <c r="E8" s="31"/>
      <c r="F8" s="32"/>
    </row>
    <row r="9" spans="1:6" ht="12" customHeight="1">
      <c r="A9" s="141" t="s">
        <v>209</v>
      </c>
      <c r="B9" s="162" t="s">
        <v>193</v>
      </c>
      <c r="C9" s="180" t="s">
        <v>230</v>
      </c>
      <c r="D9" s="77">
        <f>D12</f>
        <v>17969200</v>
      </c>
      <c r="E9" s="77">
        <f>E12</f>
        <v>0</v>
      </c>
      <c r="F9" s="112"/>
    </row>
    <row r="10" spans="1:6">
      <c r="A10" s="142" t="s">
        <v>324</v>
      </c>
      <c r="B10" s="21"/>
      <c r="C10" s="163"/>
      <c r="D10" s="125"/>
      <c r="E10" s="20"/>
      <c r="F10" s="22"/>
    </row>
    <row r="11" spans="1:6">
      <c r="A11" s="143" t="s">
        <v>343</v>
      </c>
      <c r="B11" s="164"/>
      <c r="C11" s="165"/>
      <c r="D11" s="166"/>
      <c r="E11" s="34"/>
      <c r="F11" s="37"/>
    </row>
    <row r="12" spans="1:6">
      <c r="A12" s="144" t="s">
        <v>187</v>
      </c>
      <c r="B12" s="167" t="s">
        <v>65</v>
      </c>
      <c r="C12" s="180" t="s">
        <v>8</v>
      </c>
      <c r="D12" s="125">
        <v>17969200</v>
      </c>
      <c r="E12" s="77">
        <v>0</v>
      </c>
      <c r="F12" s="112"/>
    </row>
    <row r="13" spans="1:6">
      <c r="A13" s="145" t="s">
        <v>107</v>
      </c>
      <c r="B13" s="23"/>
      <c r="C13" s="168"/>
      <c r="D13" s="126"/>
      <c r="E13" s="66"/>
      <c r="F13" s="67"/>
    </row>
    <row r="14" spans="1:6" s="191" customFormat="1" ht="45">
      <c r="A14" s="190" t="s">
        <v>124</v>
      </c>
      <c r="B14" s="192" t="s">
        <v>65</v>
      </c>
      <c r="C14" s="193" t="s">
        <v>322</v>
      </c>
      <c r="D14" s="78">
        <v>101200</v>
      </c>
      <c r="E14" s="78">
        <v>0</v>
      </c>
      <c r="F14" s="194"/>
    </row>
    <row r="15" spans="1:6" s="188" customFormat="1" ht="45">
      <c r="A15" s="195" t="s">
        <v>177</v>
      </c>
      <c r="B15" s="87" t="s">
        <v>65</v>
      </c>
      <c r="C15" s="169" t="s">
        <v>192</v>
      </c>
      <c r="D15" s="97">
        <v>101200</v>
      </c>
      <c r="E15" s="97">
        <v>0</v>
      </c>
      <c r="F15" s="113"/>
    </row>
    <row r="16" spans="1:6" s="191" customFormat="1" ht="45">
      <c r="A16" s="190" t="s">
        <v>296</v>
      </c>
      <c r="B16" s="192" t="s">
        <v>65</v>
      </c>
      <c r="C16" s="193" t="s">
        <v>41</v>
      </c>
      <c r="D16" s="78">
        <v>1400</v>
      </c>
      <c r="E16" s="78">
        <v>0</v>
      </c>
      <c r="F16" s="194"/>
    </row>
    <row r="17" spans="1:6" s="188" customFormat="1" ht="45">
      <c r="A17" s="195" t="s">
        <v>90</v>
      </c>
      <c r="B17" s="87" t="s">
        <v>65</v>
      </c>
      <c r="C17" s="169" t="s">
        <v>156</v>
      </c>
      <c r="D17" s="97">
        <v>1400</v>
      </c>
      <c r="E17" s="97">
        <v>0</v>
      </c>
      <c r="F17" s="113"/>
    </row>
    <row r="18" spans="1:6" s="191" customFormat="1" ht="45">
      <c r="A18" s="190" t="s">
        <v>254</v>
      </c>
      <c r="B18" s="192" t="s">
        <v>65</v>
      </c>
      <c r="C18" s="193" t="s">
        <v>319</v>
      </c>
      <c r="D18" s="78">
        <v>177000</v>
      </c>
      <c r="E18" s="78">
        <v>0</v>
      </c>
      <c r="F18" s="194"/>
    </row>
    <row r="19" spans="1:6" s="188" customFormat="1" ht="45">
      <c r="A19" s="195" t="s">
        <v>148</v>
      </c>
      <c r="B19" s="87" t="s">
        <v>65</v>
      </c>
      <c r="C19" s="169" t="s">
        <v>190</v>
      </c>
      <c r="D19" s="97">
        <v>177000</v>
      </c>
      <c r="E19" s="97">
        <v>0</v>
      </c>
      <c r="F19" s="113"/>
    </row>
    <row r="20" spans="1:6" s="191" customFormat="1" ht="45">
      <c r="A20" s="190" t="s">
        <v>284</v>
      </c>
      <c r="B20" s="192" t="s">
        <v>65</v>
      </c>
      <c r="C20" s="193" t="s">
        <v>321</v>
      </c>
      <c r="D20" s="78">
        <v>1400</v>
      </c>
      <c r="E20" s="78">
        <v>0</v>
      </c>
      <c r="F20" s="194"/>
    </row>
    <row r="21" spans="1:6" s="188" customFormat="1" ht="45">
      <c r="A21" s="195" t="s">
        <v>52</v>
      </c>
      <c r="B21" s="87" t="s">
        <v>65</v>
      </c>
      <c r="C21" s="169" t="s">
        <v>191</v>
      </c>
      <c r="D21" s="97">
        <v>1400</v>
      </c>
      <c r="E21" s="97">
        <v>0</v>
      </c>
      <c r="F21" s="113"/>
    </row>
    <row r="22" spans="1:6" s="191" customFormat="1" ht="33.75">
      <c r="A22" s="190" t="s">
        <v>342</v>
      </c>
      <c r="B22" s="192" t="s">
        <v>65</v>
      </c>
      <c r="C22" s="193" t="s">
        <v>127</v>
      </c>
      <c r="D22" s="78">
        <v>90000</v>
      </c>
      <c r="E22" s="78">
        <v>0</v>
      </c>
      <c r="F22" s="194"/>
    </row>
    <row r="23" spans="1:6" s="188" customFormat="1" ht="45">
      <c r="A23" s="195" t="s">
        <v>291</v>
      </c>
      <c r="B23" s="87" t="s">
        <v>65</v>
      </c>
      <c r="C23" s="169" t="s">
        <v>72</v>
      </c>
      <c r="D23" s="97">
        <v>90000</v>
      </c>
      <c r="E23" s="97">
        <v>0</v>
      </c>
      <c r="F23" s="113"/>
    </row>
    <row r="24" spans="1:6" s="191" customFormat="1">
      <c r="A24" s="190" t="s">
        <v>288</v>
      </c>
      <c r="B24" s="192" t="s">
        <v>65</v>
      </c>
      <c r="C24" s="193" t="s">
        <v>33</v>
      </c>
      <c r="D24" s="78">
        <v>310000</v>
      </c>
      <c r="E24" s="78">
        <v>0</v>
      </c>
      <c r="F24" s="194"/>
    </row>
    <row r="25" spans="1:6" s="188" customFormat="1" ht="22.5">
      <c r="A25" s="195" t="s">
        <v>119</v>
      </c>
      <c r="B25" s="87" t="s">
        <v>65</v>
      </c>
      <c r="C25" s="169" t="s">
        <v>162</v>
      </c>
      <c r="D25" s="97">
        <v>310000</v>
      </c>
      <c r="E25" s="97">
        <v>0</v>
      </c>
      <c r="F25" s="113"/>
    </row>
    <row r="26" spans="1:6" s="191" customFormat="1" ht="45">
      <c r="A26" s="190" t="s">
        <v>281</v>
      </c>
      <c r="B26" s="192" t="s">
        <v>65</v>
      </c>
      <c r="C26" s="193" t="s">
        <v>11</v>
      </c>
      <c r="D26" s="78">
        <v>338000</v>
      </c>
      <c r="E26" s="78">
        <v>0</v>
      </c>
      <c r="F26" s="194"/>
    </row>
    <row r="27" spans="1:6" s="188" customFormat="1" ht="45">
      <c r="A27" s="195" t="s">
        <v>163</v>
      </c>
      <c r="B27" s="87" t="s">
        <v>65</v>
      </c>
      <c r="C27" s="169" t="s">
        <v>133</v>
      </c>
      <c r="D27" s="97">
        <v>338000</v>
      </c>
      <c r="E27" s="97">
        <v>0</v>
      </c>
      <c r="F27" s="113"/>
    </row>
    <row r="28" spans="1:6" s="191" customFormat="1" ht="56.25">
      <c r="A28" s="190" t="s">
        <v>77</v>
      </c>
      <c r="B28" s="192" t="s">
        <v>65</v>
      </c>
      <c r="C28" s="193" t="s">
        <v>350</v>
      </c>
      <c r="D28" s="78">
        <v>900000</v>
      </c>
      <c r="E28" s="78">
        <v>0</v>
      </c>
      <c r="F28" s="194"/>
    </row>
    <row r="29" spans="1:6" s="188" customFormat="1" ht="56.25">
      <c r="A29" s="195" t="s">
        <v>212</v>
      </c>
      <c r="B29" s="87" t="s">
        <v>65</v>
      </c>
      <c r="C29" s="169" t="s">
        <v>206</v>
      </c>
      <c r="D29" s="97">
        <v>900000</v>
      </c>
      <c r="E29" s="97">
        <v>0</v>
      </c>
      <c r="F29" s="113"/>
    </row>
    <row r="30" spans="1:6" s="191" customFormat="1" ht="45">
      <c r="A30" s="190" t="s">
        <v>226</v>
      </c>
      <c r="B30" s="192" t="s">
        <v>65</v>
      </c>
      <c r="C30" s="193" t="s">
        <v>3</v>
      </c>
      <c r="D30" s="78">
        <v>1100000</v>
      </c>
      <c r="E30" s="78">
        <v>0</v>
      </c>
      <c r="F30" s="194"/>
    </row>
    <row r="31" spans="1:6" s="188" customFormat="1" ht="56.25">
      <c r="A31" s="195" t="s">
        <v>78</v>
      </c>
      <c r="B31" s="87" t="s">
        <v>65</v>
      </c>
      <c r="C31" s="169" t="s">
        <v>141</v>
      </c>
      <c r="D31" s="97">
        <v>1100000</v>
      </c>
      <c r="E31" s="97">
        <v>0</v>
      </c>
      <c r="F31" s="113"/>
    </row>
    <row r="32" spans="1:6" s="188" customFormat="1">
      <c r="A32" s="195" t="s">
        <v>4</v>
      </c>
      <c r="B32" s="87" t="s">
        <v>65</v>
      </c>
      <c r="C32" s="169" t="s">
        <v>285</v>
      </c>
      <c r="D32" s="97">
        <v>639200</v>
      </c>
      <c r="E32" s="97">
        <v>0</v>
      </c>
      <c r="F32" s="113"/>
    </row>
    <row r="33" spans="1:6" s="191" customFormat="1">
      <c r="A33" s="190" t="s">
        <v>131</v>
      </c>
      <c r="B33" s="192" t="s">
        <v>65</v>
      </c>
      <c r="C33" s="193" t="s">
        <v>313</v>
      </c>
      <c r="D33" s="78">
        <v>639200</v>
      </c>
      <c r="E33" s="78">
        <v>0</v>
      </c>
      <c r="F33" s="194"/>
    </row>
    <row r="34" spans="1:6" s="188" customFormat="1">
      <c r="A34" s="195" t="s">
        <v>4</v>
      </c>
      <c r="B34" s="87" t="s">
        <v>65</v>
      </c>
      <c r="C34" s="169" t="s">
        <v>314</v>
      </c>
      <c r="D34" s="97">
        <v>2655100</v>
      </c>
      <c r="E34" s="97">
        <v>0</v>
      </c>
      <c r="F34" s="113"/>
    </row>
    <row r="35" spans="1:6" s="191" customFormat="1">
      <c r="A35" s="190" t="s">
        <v>131</v>
      </c>
      <c r="B35" s="192" t="s">
        <v>65</v>
      </c>
      <c r="C35" s="193" t="s">
        <v>208</v>
      </c>
      <c r="D35" s="78">
        <v>2655100</v>
      </c>
      <c r="E35" s="78">
        <v>0</v>
      </c>
      <c r="F35" s="194"/>
    </row>
    <row r="36" spans="1:6" s="188" customFormat="1">
      <c r="A36" s="195" t="s">
        <v>4</v>
      </c>
      <c r="B36" s="87" t="s">
        <v>65</v>
      </c>
      <c r="C36" s="169" t="s">
        <v>62</v>
      </c>
      <c r="D36" s="97">
        <v>39500</v>
      </c>
      <c r="E36" s="97">
        <v>0</v>
      </c>
      <c r="F36" s="113"/>
    </row>
    <row r="37" spans="1:6" s="191" customFormat="1">
      <c r="A37" s="190" t="s">
        <v>131</v>
      </c>
      <c r="B37" s="192" t="s">
        <v>65</v>
      </c>
      <c r="C37" s="193" t="s">
        <v>287</v>
      </c>
      <c r="D37" s="78">
        <v>39500</v>
      </c>
      <c r="E37" s="78">
        <v>0</v>
      </c>
      <c r="F37" s="194"/>
    </row>
    <row r="38" spans="1:6" s="188" customFormat="1">
      <c r="A38" s="195" t="s">
        <v>4</v>
      </c>
      <c r="B38" s="87" t="s">
        <v>65</v>
      </c>
      <c r="C38" s="169" t="s">
        <v>251</v>
      </c>
      <c r="D38" s="97">
        <v>123300</v>
      </c>
      <c r="E38" s="97">
        <v>0</v>
      </c>
      <c r="F38" s="113"/>
    </row>
    <row r="39" spans="1:6" s="191" customFormat="1">
      <c r="A39" s="190" t="s">
        <v>131</v>
      </c>
      <c r="B39" s="192" t="s">
        <v>65</v>
      </c>
      <c r="C39" s="193" t="s">
        <v>353</v>
      </c>
      <c r="D39" s="78">
        <v>123300</v>
      </c>
      <c r="E39" s="78">
        <v>0</v>
      </c>
      <c r="F39" s="194"/>
    </row>
    <row r="40" spans="1:6" s="188" customFormat="1">
      <c r="A40" s="195" t="s">
        <v>4</v>
      </c>
      <c r="B40" s="87" t="s">
        <v>65</v>
      </c>
      <c r="C40" s="169" t="s">
        <v>202</v>
      </c>
      <c r="D40" s="97">
        <v>1000</v>
      </c>
      <c r="E40" s="97">
        <v>0</v>
      </c>
      <c r="F40" s="113"/>
    </row>
    <row r="41" spans="1:6" s="191" customFormat="1">
      <c r="A41" s="190" t="s">
        <v>131</v>
      </c>
      <c r="B41" s="192" t="s">
        <v>65</v>
      </c>
      <c r="C41" s="193" t="s">
        <v>171</v>
      </c>
      <c r="D41" s="78">
        <v>1000</v>
      </c>
      <c r="E41" s="78">
        <v>0</v>
      </c>
      <c r="F41" s="194"/>
    </row>
    <row r="42" spans="1:6" s="188" customFormat="1">
      <c r="A42" s="195" t="s">
        <v>4</v>
      </c>
      <c r="B42" s="87" t="s">
        <v>65</v>
      </c>
      <c r="C42" s="169" t="s">
        <v>327</v>
      </c>
      <c r="D42" s="97">
        <v>1500</v>
      </c>
      <c r="E42" s="97">
        <v>0</v>
      </c>
      <c r="F42" s="113"/>
    </row>
    <row r="43" spans="1:6" s="191" customFormat="1">
      <c r="A43" s="190" t="s">
        <v>131</v>
      </c>
      <c r="B43" s="192" t="s">
        <v>65</v>
      </c>
      <c r="C43" s="193" t="s">
        <v>337</v>
      </c>
      <c r="D43" s="78">
        <v>1500</v>
      </c>
      <c r="E43" s="78">
        <v>0</v>
      </c>
      <c r="F43" s="194"/>
    </row>
    <row r="44" spans="1:6" s="188" customFormat="1">
      <c r="A44" s="195" t="s">
        <v>4</v>
      </c>
      <c r="B44" s="87" t="s">
        <v>65</v>
      </c>
      <c r="C44" s="169" t="s">
        <v>250</v>
      </c>
      <c r="D44" s="97">
        <v>74000</v>
      </c>
      <c r="E44" s="97">
        <v>0</v>
      </c>
      <c r="F44" s="113"/>
    </row>
    <row r="45" spans="1:6" s="191" customFormat="1">
      <c r="A45" s="190" t="s">
        <v>131</v>
      </c>
      <c r="B45" s="192" t="s">
        <v>65</v>
      </c>
      <c r="C45" s="193" t="s">
        <v>231</v>
      </c>
      <c r="D45" s="78">
        <v>74000</v>
      </c>
      <c r="E45" s="78">
        <v>0</v>
      </c>
      <c r="F45" s="194"/>
    </row>
    <row r="46" spans="1:6" s="188" customFormat="1">
      <c r="A46" s="195" t="s">
        <v>4</v>
      </c>
      <c r="B46" s="87" t="s">
        <v>65</v>
      </c>
      <c r="C46" s="169" t="s">
        <v>260</v>
      </c>
      <c r="D46" s="97">
        <v>41000</v>
      </c>
      <c r="E46" s="97">
        <v>0</v>
      </c>
      <c r="F46" s="113"/>
    </row>
    <row r="47" spans="1:6" s="191" customFormat="1">
      <c r="A47" s="190" t="s">
        <v>131</v>
      </c>
      <c r="B47" s="192" t="s">
        <v>65</v>
      </c>
      <c r="C47" s="193" t="s">
        <v>330</v>
      </c>
      <c r="D47" s="78">
        <v>41000</v>
      </c>
      <c r="E47" s="78">
        <v>0</v>
      </c>
      <c r="F47" s="194"/>
    </row>
    <row r="48" spans="1:6" s="188" customFormat="1">
      <c r="A48" s="195" t="s">
        <v>4</v>
      </c>
      <c r="B48" s="87" t="s">
        <v>65</v>
      </c>
      <c r="C48" s="169" t="s">
        <v>34</v>
      </c>
      <c r="D48" s="97">
        <v>305000</v>
      </c>
      <c r="E48" s="97">
        <v>0</v>
      </c>
      <c r="F48" s="113"/>
    </row>
    <row r="49" spans="1:6" s="191" customFormat="1">
      <c r="A49" s="190" t="s">
        <v>131</v>
      </c>
      <c r="B49" s="192" t="s">
        <v>65</v>
      </c>
      <c r="C49" s="193" t="s">
        <v>17</v>
      </c>
      <c r="D49" s="78">
        <v>305000</v>
      </c>
      <c r="E49" s="78">
        <v>0</v>
      </c>
      <c r="F49" s="194"/>
    </row>
    <row r="50" spans="1:6" s="188" customFormat="1">
      <c r="A50" s="195" t="s">
        <v>4</v>
      </c>
      <c r="B50" s="87" t="s">
        <v>65</v>
      </c>
      <c r="C50" s="169" t="s">
        <v>311</v>
      </c>
      <c r="D50" s="97">
        <v>447000</v>
      </c>
      <c r="E50" s="97">
        <v>0</v>
      </c>
      <c r="F50" s="113"/>
    </row>
    <row r="51" spans="1:6" s="191" customFormat="1">
      <c r="A51" s="190" t="s">
        <v>131</v>
      </c>
      <c r="B51" s="192" t="s">
        <v>65</v>
      </c>
      <c r="C51" s="193" t="s">
        <v>307</v>
      </c>
      <c r="D51" s="78">
        <v>447000</v>
      </c>
      <c r="E51" s="78">
        <v>0</v>
      </c>
      <c r="F51" s="194"/>
    </row>
    <row r="52" spans="1:6" s="188" customFormat="1">
      <c r="A52" s="195" t="s">
        <v>4</v>
      </c>
      <c r="B52" s="87" t="s">
        <v>65</v>
      </c>
      <c r="C52" s="169" t="s">
        <v>244</v>
      </c>
      <c r="D52" s="97">
        <v>200000</v>
      </c>
      <c r="E52" s="97">
        <v>0</v>
      </c>
      <c r="F52" s="113"/>
    </row>
    <row r="53" spans="1:6" s="191" customFormat="1">
      <c r="A53" s="190" t="s">
        <v>131</v>
      </c>
      <c r="B53" s="192" t="s">
        <v>65</v>
      </c>
      <c r="C53" s="193" t="s">
        <v>20</v>
      </c>
      <c r="D53" s="78">
        <v>200000</v>
      </c>
      <c r="E53" s="78">
        <v>0</v>
      </c>
      <c r="F53" s="194"/>
    </row>
    <row r="54" spans="1:6" s="188" customFormat="1">
      <c r="A54" s="195" t="s">
        <v>4</v>
      </c>
      <c r="B54" s="87" t="s">
        <v>65</v>
      </c>
      <c r="C54" s="169" t="s">
        <v>308</v>
      </c>
      <c r="D54" s="97">
        <v>314000</v>
      </c>
      <c r="E54" s="97">
        <v>0</v>
      </c>
      <c r="F54" s="113"/>
    </row>
    <row r="55" spans="1:6" s="191" customFormat="1">
      <c r="A55" s="190" t="s">
        <v>131</v>
      </c>
      <c r="B55" s="192" t="s">
        <v>65</v>
      </c>
      <c r="C55" s="193" t="s">
        <v>69</v>
      </c>
      <c r="D55" s="78">
        <v>314000</v>
      </c>
      <c r="E55" s="78">
        <v>0</v>
      </c>
      <c r="F55" s="194"/>
    </row>
    <row r="56" spans="1:6" s="188" customFormat="1">
      <c r="A56" s="195" t="s">
        <v>4</v>
      </c>
      <c r="B56" s="87" t="s">
        <v>65</v>
      </c>
      <c r="C56" s="169" t="s">
        <v>273</v>
      </c>
      <c r="D56" s="97">
        <v>716000</v>
      </c>
      <c r="E56" s="97">
        <v>0</v>
      </c>
      <c r="F56" s="113"/>
    </row>
    <row r="57" spans="1:6" s="191" customFormat="1">
      <c r="A57" s="190" t="s">
        <v>131</v>
      </c>
      <c r="B57" s="192" t="s">
        <v>65</v>
      </c>
      <c r="C57" s="193" t="s">
        <v>22</v>
      </c>
      <c r="D57" s="78">
        <v>716000</v>
      </c>
      <c r="E57" s="78">
        <v>0</v>
      </c>
      <c r="F57" s="194"/>
    </row>
    <row r="58" spans="1:6" s="188" customFormat="1">
      <c r="A58" s="195" t="s">
        <v>4</v>
      </c>
      <c r="B58" s="87" t="s">
        <v>65</v>
      </c>
      <c r="C58" s="169" t="s">
        <v>317</v>
      </c>
      <c r="D58" s="97">
        <v>2000</v>
      </c>
      <c r="E58" s="97">
        <v>0</v>
      </c>
      <c r="F58" s="113"/>
    </row>
    <row r="59" spans="1:6" s="191" customFormat="1">
      <c r="A59" s="190" t="s">
        <v>131</v>
      </c>
      <c r="B59" s="192" t="s">
        <v>65</v>
      </c>
      <c r="C59" s="193" t="s">
        <v>217</v>
      </c>
      <c r="D59" s="78">
        <v>2000</v>
      </c>
      <c r="E59" s="78">
        <v>0</v>
      </c>
      <c r="F59" s="194"/>
    </row>
    <row r="60" spans="1:6" s="188" customFormat="1">
      <c r="A60" s="195" t="s">
        <v>4</v>
      </c>
      <c r="B60" s="87" t="s">
        <v>65</v>
      </c>
      <c r="C60" s="169" t="s">
        <v>16</v>
      </c>
      <c r="D60" s="97">
        <v>3300100</v>
      </c>
      <c r="E60" s="97">
        <v>0</v>
      </c>
      <c r="F60" s="113"/>
    </row>
    <row r="61" spans="1:6" s="191" customFormat="1">
      <c r="A61" s="190" t="s">
        <v>131</v>
      </c>
      <c r="B61" s="192" t="s">
        <v>65</v>
      </c>
      <c r="C61" s="193" t="s">
        <v>66</v>
      </c>
      <c r="D61" s="78">
        <v>3300100</v>
      </c>
      <c r="E61" s="78">
        <v>0</v>
      </c>
      <c r="F61" s="194"/>
    </row>
    <row r="62" spans="1:6" s="188" customFormat="1">
      <c r="A62" s="195" t="s">
        <v>4</v>
      </c>
      <c r="B62" s="87" t="s">
        <v>65</v>
      </c>
      <c r="C62" s="169" t="s">
        <v>91</v>
      </c>
      <c r="D62" s="97">
        <v>1000</v>
      </c>
      <c r="E62" s="97">
        <v>0</v>
      </c>
      <c r="F62" s="113"/>
    </row>
    <row r="63" spans="1:6" s="191" customFormat="1">
      <c r="A63" s="190" t="s">
        <v>131</v>
      </c>
      <c r="B63" s="192" t="s">
        <v>65</v>
      </c>
      <c r="C63" s="193" t="s">
        <v>272</v>
      </c>
      <c r="D63" s="78">
        <v>1000</v>
      </c>
      <c r="E63" s="78">
        <v>0</v>
      </c>
      <c r="F63" s="194"/>
    </row>
    <row r="64" spans="1:6" s="188" customFormat="1">
      <c r="A64" s="195" t="s">
        <v>4</v>
      </c>
      <c r="B64" s="87" t="s">
        <v>65</v>
      </c>
      <c r="C64" s="169" t="s">
        <v>73</v>
      </c>
      <c r="D64" s="97">
        <v>115900</v>
      </c>
      <c r="E64" s="97">
        <v>0</v>
      </c>
      <c r="F64" s="113"/>
    </row>
    <row r="65" spans="1:6" s="191" customFormat="1">
      <c r="A65" s="190" t="s">
        <v>131</v>
      </c>
      <c r="B65" s="192" t="s">
        <v>65</v>
      </c>
      <c r="C65" s="193" t="s">
        <v>341</v>
      </c>
      <c r="D65" s="78">
        <v>115900</v>
      </c>
      <c r="E65" s="78">
        <v>0</v>
      </c>
      <c r="F65" s="194"/>
    </row>
    <row r="66" spans="1:6" s="191" customFormat="1">
      <c r="A66" s="190" t="s">
        <v>352</v>
      </c>
      <c r="B66" s="192" t="s">
        <v>65</v>
      </c>
      <c r="C66" s="193" t="s">
        <v>249</v>
      </c>
      <c r="D66" s="78">
        <v>17000</v>
      </c>
      <c r="E66" s="78">
        <v>0</v>
      </c>
      <c r="F66" s="194"/>
    </row>
    <row r="67" spans="1:6" s="188" customFormat="1">
      <c r="A67" s="195" t="s">
        <v>349</v>
      </c>
      <c r="B67" s="87" t="s">
        <v>65</v>
      </c>
      <c r="C67" s="169" t="s">
        <v>279</v>
      </c>
      <c r="D67" s="97">
        <v>17000</v>
      </c>
      <c r="E67" s="97">
        <v>0</v>
      </c>
      <c r="F67" s="113"/>
    </row>
    <row r="68" spans="1:6" s="188" customFormat="1">
      <c r="A68" s="195" t="s">
        <v>4</v>
      </c>
      <c r="B68" s="87" t="s">
        <v>65</v>
      </c>
      <c r="C68" s="169" t="s">
        <v>146</v>
      </c>
      <c r="D68" s="97">
        <v>9000</v>
      </c>
      <c r="E68" s="97">
        <v>0</v>
      </c>
      <c r="F68" s="113"/>
    </row>
    <row r="69" spans="1:6" s="191" customFormat="1">
      <c r="A69" s="190" t="s">
        <v>131</v>
      </c>
      <c r="B69" s="192" t="s">
        <v>65</v>
      </c>
      <c r="C69" s="193" t="s">
        <v>323</v>
      </c>
      <c r="D69" s="78">
        <v>9000</v>
      </c>
      <c r="E69" s="78">
        <v>0</v>
      </c>
      <c r="F69" s="194"/>
    </row>
    <row r="70" spans="1:6" s="191" customFormat="1" ht="22.5">
      <c r="A70" s="190" t="s">
        <v>126</v>
      </c>
      <c r="B70" s="192" t="s">
        <v>65</v>
      </c>
      <c r="C70" s="193" t="s">
        <v>241</v>
      </c>
      <c r="D70" s="78">
        <v>160000</v>
      </c>
      <c r="E70" s="78">
        <v>0</v>
      </c>
      <c r="F70" s="194"/>
    </row>
    <row r="71" spans="1:6" s="188" customFormat="1" ht="22.5">
      <c r="A71" s="195" t="s">
        <v>125</v>
      </c>
      <c r="B71" s="87" t="s">
        <v>65</v>
      </c>
      <c r="C71" s="169" t="s">
        <v>76</v>
      </c>
      <c r="D71" s="97">
        <v>160000</v>
      </c>
      <c r="E71" s="97">
        <v>0</v>
      </c>
      <c r="F71" s="113"/>
    </row>
    <row r="72" spans="1:6" s="191" customFormat="1" ht="22.5">
      <c r="A72" s="190" t="s">
        <v>155</v>
      </c>
      <c r="B72" s="192" t="s">
        <v>65</v>
      </c>
      <c r="C72" s="193" t="s">
        <v>304</v>
      </c>
      <c r="D72" s="78">
        <v>5226600</v>
      </c>
      <c r="E72" s="78">
        <v>0</v>
      </c>
      <c r="F72" s="194"/>
    </row>
    <row r="73" spans="1:6" s="188" customFormat="1" ht="33.75">
      <c r="A73" s="195" t="s">
        <v>188</v>
      </c>
      <c r="B73" s="87" t="s">
        <v>65</v>
      </c>
      <c r="C73" s="169" t="s">
        <v>75</v>
      </c>
      <c r="D73" s="97">
        <v>5226600</v>
      </c>
      <c r="E73" s="97">
        <v>0</v>
      </c>
      <c r="F73" s="113"/>
    </row>
    <row r="74" spans="1:6" s="191" customFormat="1" ht="33.75">
      <c r="A74" s="190" t="s">
        <v>293</v>
      </c>
      <c r="B74" s="192" t="s">
        <v>65</v>
      </c>
      <c r="C74" s="193" t="s">
        <v>235</v>
      </c>
      <c r="D74" s="78">
        <v>447000</v>
      </c>
      <c r="E74" s="78">
        <v>0</v>
      </c>
      <c r="F74" s="194"/>
    </row>
    <row r="75" spans="1:6" s="188" customFormat="1" ht="56.25">
      <c r="A75" s="195" t="s">
        <v>348</v>
      </c>
      <c r="B75" s="87" t="s">
        <v>65</v>
      </c>
      <c r="C75" s="169" t="s">
        <v>100</v>
      </c>
      <c r="D75" s="97">
        <v>447000</v>
      </c>
      <c r="E75" s="97">
        <v>0</v>
      </c>
      <c r="F75" s="113"/>
    </row>
    <row r="76" spans="1:6" s="191" customFormat="1" ht="22.5">
      <c r="A76" s="190" t="s">
        <v>275</v>
      </c>
      <c r="B76" s="192" t="s">
        <v>65</v>
      </c>
      <c r="C76" s="193" t="s">
        <v>243</v>
      </c>
      <c r="D76" s="78">
        <v>1500</v>
      </c>
      <c r="E76" s="78">
        <v>0</v>
      </c>
      <c r="F76" s="194"/>
    </row>
    <row r="77" spans="1:6" s="188" customFormat="1" ht="45">
      <c r="A77" s="195" t="s">
        <v>194</v>
      </c>
      <c r="B77" s="87" t="s">
        <v>65</v>
      </c>
      <c r="C77" s="169" t="s">
        <v>94</v>
      </c>
      <c r="D77" s="97">
        <v>1500</v>
      </c>
      <c r="E77" s="97">
        <v>0</v>
      </c>
      <c r="F77" s="113"/>
    </row>
    <row r="78" spans="1:6" s="191" customFormat="1" ht="33.75">
      <c r="A78" s="190" t="s">
        <v>129</v>
      </c>
      <c r="B78" s="192" t="s">
        <v>65</v>
      </c>
      <c r="C78" s="193" t="s">
        <v>242</v>
      </c>
      <c r="D78" s="78">
        <v>74000</v>
      </c>
      <c r="E78" s="78">
        <v>0</v>
      </c>
      <c r="F78" s="194"/>
    </row>
    <row r="79" spans="1:6" s="188" customFormat="1" ht="56.25">
      <c r="A79" s="195" t="s">
        <v>167</v>
      </c>
      <c r="B79" s="87" t="s">
        <v>65</v>
      </c>
      <c r="C79" s="169" t="s">
        <v>93</v>
      </c>
      <c r="D79" s="97">
        <v>74000</v>
      </c>
      <c r="E79" s="97">
        <v>0</v>
      </c>
      <c r="F79" s="113"/>
    </row>
    <row r="80" spans="1:6" s="188" customFormat="1" ht="45">
      <c r="A80" s="195" t="s">
        <v>278</v>
      </c>
      <c r="B80" s="87" t="s">
        <v>65</v>
      </c>
      <c r="C80" s="169" t="s">
        <v>259</v>
      </c>
      <c r="D80" s="97">
        <v>39500</v>
      </c>
      <c r="E80" s="97">
        <v>0</v>
      </c>
      <c r="F80" s="113"/>
    </row>
    <row r="81" spans="1:6">
      <c r="A81" s="146" t="s">
        <v>109</v>
      </c>
      <c r="B81" s="164"/>
      <c r="C81" s="170"/>
      <c r="D81" s="127"/>
      <c r="E81" s="38"/>
      <c r="F81" s="39"/>
    </row>
    <row r="82" spans="1:6">
      <c r="A82" s="144" t="s">
        <v>187</v>
      </c>
      <c r="B82" s="162" t="s">
        <v>136</v>
      </c>
      <c r="C82" s="180" t="s">
        <v>256</v>
      </c>
      <c r="D82" s="125"/>
      <c r="E82" s="77"/>
      <c r="F82" s="112"/>
    </row>
    <row r="83" spans="1:6">
      <c r="A83" s="147" t="s">
        <v>107</v>
      </c>
      <c r="B83" s="33"/>
      <c r="C83" s="168"/>
      <c r="D83" s="126"/>
      <c r="E83" s="66"/>
      <c r="F83" s="67"/>
    </row>
    <row r="84" spans="1:6">
      <c r="A84" s="144" t="s">
        <v>197</v>
      </c>
      <c r="B84" s="44" t="s">
        <v>340</v>
      </c>
      <c r="C84" s="88" t="s">
        <v>7</v>
      </c>
      <c r="D84" s="128"/>
      <c r="E84" s="76">
        <v>-143245.14000000001</v>
      </c>
      <c r="F84" s="155"/>
    </row>
    <row r="85" spans="1:6" s="48" customFormat="1">
      <c r="A85" s="148" t="s">
        <v>128</v>
      </c>
      <c r="B85" s="21" t="s">
        <v>237</v>
      </c>
      <c r="C85" s="47" t="s">
        <v>2</v>
      </c>
      <c r="D85" s="129"/>
      <c r="E85" s="156">
        <v>-143245.14000000001</v>
      </c>
      <c r="F85" s="157" t="s">
        <v>0</v>
      </c>
    </row>
    <row r="86" spans="1:6" s="48" customFormat="1">
      <c r="A86" s="149" t="s">
        <v>130</v>
      </c>
      <c r="B86" s="117" t="s">
        <v>110</v>
      </c>
      <c r="C86" s="118" t="s">
        <v>2</v>
      </c>
      <c r="D86" s="130"/>
      <c r="E86" s="158">
        <v>0</v>
      </c>
      <c r="F86" s="159" t="s">
        <v>0</v>
      </c>
    </row>
    <row r="87" spans="1:6">
      <c r="A87" s="68"/>
      <c r="B87" s="68"/>
      <c r="C87" s="69"/>
      <c r="D87" s="69"/>
      <c r="E87" s="69"/>
      <c r="F87" s="36"/>
    </row>
    <row r="88" spans="1:6">
      <c r="A88" s="186" t="s">
        <v>165</v>
      </c>
      <c r="B88" s="186"/>
      <c r="C88" s="183"/>
      <c r="D88" s="184" t="s">
        <v>255</v>
      </c>
      <c r="E88" s="187"/>
      <c r="F88" s="19"/>
    </row>
    <row r="89" spans="1:6">
      <c r="B89" s="35" t="s">
        <v>43</v>
      </c>
      <c r="D89" s="36" t="s">
        <v>92</v>
      </c>
      <c r="E89" s="10"/>
      <c r="F89" s="10"/>
    </row>
    <row r="90" spans="1:6">
      <c r="A90" s="12"/>
      <c r="B90" s="12"/>
      <c r="C90" s="12"/>
      <c r="D90" s="10"/>
      <c r="E90" s="10"/>
      <c r="F90" s="14"/>
    </row>
    <row r="91" spans="1:6">
      <c r="A91" s="186" t="s">
        <v>13</v>
      </c>
      <c r="B91" s="186"/>
      <c r="C91" s="184"/>
      <c r="D91" s="185"/>
      <c r="E91" s="185"/>
      <c r="F91" s="14"/>
    </row>
    <row r="92" spans="1:6">
      <c r="B92" s="35" t="s">
        <v>43</v>
      </c>
      <c r="D92" s="36" t="s">
        <v>92</v>
      </c>
      <c r="E92" s="10"/>
      <c r="F92" s="14"/>
    </row>
    <row r="93" spans="1:6">
      <c r="A93" s="12"/>
      <c r="B93" s="12"/>
      <c r="C93" s="12"/>
      <c r="D93" s="10"/>
      <c r="E93" s="10"/>
      <c r="F93" s="14"/>
    </row>
    <row r="94" spans="1:6">
      <c r="A94" s="182" t="s">
        <v>32</v>
      </c>
      <c r="B94" s="183"/>
      <c r="C94" s="183"/>
      <c r="D94" s="184" t="s">
        <v>189</v>
      </c>
      <c r="E94" s="185"/>
      <c r="F94" s="10"/>
    </row>
    <row r="95" spans="1:6">
      <c r="B95" s="35" t="s">
        <v>43</v>
      </c>
      <c r="D95" s="36" t="s">
        <v>40</v>
      </c>
      <c r="E95" s="10"/>
      <c r="F95" s="10"/>
    </row>
    <row r="96" spans="1:6">
      <c r="A96" s="2"/>
      <c r="B96" s="2"/>
      <c r="C96" s="14"/>
      <c r="D96" s="60"/>
      <c r="E96" s="110"/>
      <c r="F96" s="10"/>
    </row>
    <row r="97" spans="1:6">
      <c r="A97" s="2" t="s">
        <v>286</v>
      </c>
      <c r="B97" s="12"/>
      <c r="C97" s="12"/>
      <c r="D97" s="60"/>
      <c r="E97" s="10"/>
      <c r="F97" s="10"/>
    </row>
    <row r="98" spans="1:6">
      <c r="A98" s="12"/>
      <c r="B98" s="12"/>
      <c r="C98" s="2"/>
      <c r="D98" s="10"/>
      <c r="E98" s="10"/>
      <c r="F98" s="10"/>
    </row>
    <row r="99" spans="1:6" ht="6.75" customHeight="1">
      <c r="A99" s="14"/>
      <c r="B99" s="14"/>
      <c r="C99" s="16"/>
      <c r="D99" s="17"/>
      <c r="E99" s="17"/>
      <c r="F99" s="17"/>
    </row>
    <row r="100" spans="1:6">
      <c r="A100" s="115"/>
    </row>
    <row r="102" spans="1:6">
      <c r="A102" s="60"/>
      <c r="B102" s="60"/>
      <c r="C102" s="60"/>
      <c r="D102" s="60"/>
      <c r="E102" s="60"/>
      <c r="F102" s="98"/>
    </row>
    <row r="103" spans="1:6">
      <c r="A103" s="116"/>
      <c r="B103" s="111"/>
      <c r="C103" s="111"/>
      <c r="E103" s="114"/>
      <c r="F103" s="114"/>
    </row>
  </sheetData>
  <mergeCells count="6">
    <mergeCell ref="E4:E6"/>
    <mergeCell ref="F4:F6"/>
    <mergeCell ref="A4:A6"/>
    <mergeCell ref="B4:B6"/>
    <mergeCell ref="C4:C6"/>
    <mergeCell ref="D4:D6"/>
  </mergeCells>
  <printOptions horizontalCentered="1"/>
  <pageMargins left="0.66" right="0.39370078740157477" top="0.5" bottom="0.48" header="0.41" footer="0.34"/>
  <pageSetup paperSize="9" scale="84" fitToHeight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D82"/>
  <sheetViews>
    <sheetView topLeftCell="A25" workbookViewId="0">
      <selection activeCell="A33" sqref="A33"/>
    </sheetView>
  </sheetViews>
  <sheetFormatPr defaultRowHeight="12.75"/>
  <cols>
    <col min="1" max="1" width="21.5703125" customWidth="1"/>
    <col min="2" max="2" width="83.85546875" customWidth="1"/>
    <col min="3" max="3" width="19.7109375" customWidth="1"/>
  </cols>
  <sheetData>
    <row r="1" spans="1:3">
      <c r="B1" t="s">
        <v>61</v>
      </c>
      <c r="C1" s="24" t="s">
        <v>164</v>
      </c>
    </row>
    <row r="2" spans="1:3">
      <c r="B2" t="s">
        <v>299</v>
      </c>
      <c r="C2" s="24" t="s">
        <v>164</v>
      </c>
    </row>
    <row r="3" spans="1:3">
      <c r="A3" s="24" t="s">
        <v>268</v>
      </c>
      <c r="B3" s="25" t="s">
        <v>58</v>
      </c>
      <c r="C3" s="24" t="s">
        <v>164</v>
      </c>
    </row>
    <row r="4" spans="1:3" ht="12.75" customHeight="1">
      <c r="A4" s="24" t="s">
        <v>35</v>
      </c>
      <c r="B4" s="25" t="s">
        <v>200</v>
      </c>
      <c r="C4" s="24" t="s">
        <v>164</v>
      </c>
    </row>
    <row r="5" spans="1:3" ht="12.75" customHeight="1">
      <c r="A5" s="24" t="s">
        <v>222</v>
      </c>
      <c r="B5" s="25" t="s">
        <v>265</v>
      </c>
      <c r="C5" s="24" t="s">
        <v>164</v>
      </c>
    </row>
    <row r="6" spans="1:3">
      <c r="A6" t="s">
        <v>39</v>
      </c>
      <c r="B6" s="41" t="s">
        <v>334</v>
      </c>
      <c r="C6" s="24" t="s">
        <v>164</v>
      </c>
    </row>
    <row r="7" spans="1:3" ht="12.75" customHeight="1">
      <c r="A7" t="s">
        <v>261</v>
      </c>
      <c r="B7" s="41" t="s">
        <v>239</v>
      </c>
      <c r="C7" s="24" t="s">
        <v>164</v>
      </c>
    </row>
    <row r="8" spans="1:3">
      <c r="A8" s="60" t="s">
        <v>57</v>
      </c>
      <c r="B8" s="74" t="s">
        <v>111</v>
      </c>
      <c r="C8" s="24" t="s">
        <v>164</v>
      </c>
    </row>
    <row r="9" spans="1:3" ht="25.5">
      <c r="A9" s="50" t="s">
        <v>295</v>
      </c>
      <c r="B9" s="51" t="s">
        <v>306</v>
      </c>
      <c r="C9" s="50" t="s">
        <v>152</v>
      </c>
    </row>
    <row r="10" spans="1:3">
      <c r="A10" s="52" t="s">
        <v>195</v>
      </c>
      <c r="B10" s="53" t="s">
        <v>108</v>
      </c>
      <c r="C10" s="52" t="s">
        <v>152</v>
      </c>
    </row>
    <row r="11" spans="1:3" ht="25.5">
      <c r="A11" s="52" t="s">
        <v>103</v>
      </c>
      <c r="B11" s="53" t="s">
        <v>271</v>
      </c>
      <c r="C11" s="52" t="s">
        <v>152</v>
      </c>
    </row>
    <row r="12" spans="1:3">
      <c r="A12" s="52" t="s">
        <v>25</v>
      </c>
      <c r="B12" s="53" t="s">
        <v>248</v>
      </c>
      <c r="C12" s="52" t="s">
        <v>152</v>
      </c>
    </row>
    <row r="13" spans="1:3">
      <c r="A13" s="52" t="s">
        <v>297</v>
      </c>
      <c r="B13" s="53" t="s">
        <v>68</v>
      </c>
      <c r="C13" s="52" t="s">
        <v>152</v>
      </c>
    </row>
    <row r="14" spans="1:3">
      <c r="A14" s="52" t="s">
        <v>196</v>
      </c>
      <c r="B14" s="102" t="s">
        <v>225</v>
      </c>
      <c r="C14" s="52" t="s">
        <v>152</v>
      </c>
    </row>
    <row r="15" spans="1:3">
      <c r="A15" s="101"/>
      <c r="B15" s="102" t="s">
        <v>347</v>
      </c>
      <c r="C15" s="101" t="s">
        <v>152</v>
      </c>
    </row>
    <row r="16" spans="1:3">
      <c r="A16" s="101"/>
      <c r="B16" s="53" t="s">
        <v>89</v>
      </c>
      <c r="C16" s="101" t="s">
        <v>152</v>
      </c>
    </row>
    <row r="17" spans="1:4">
      <c r="A17" s="101"/>
      <c r="B17" s="102" t="s">
        <v>27</v>
      </c>
      <c r="C17" s="101" t="s">
        <v>152</v>
      </c>
    </row>
    <row r="18" spans="1:4">
      <c r="A18" s="103"/>
      <c r="B18" s="55" t="s">
        <v>118</v>
      </c>
      <c r="C18" s="54" t="s">
        <v>152</v>
      </c>
      <c r="D18" s="60"/>
    </row>
    <row r="19" spans="1:4" ht="25.5">
      <c r="A19" s="56" t="s">
        <v>114</v>
      </c>
      <c r="B19" s="57" t="s">
        <v>143</v>
      </c>
      <c r="C19" s="56" t="s">
        <v>24</v>
      </c>
    </row>
    <row r="20" spans="1:4">
      <c r="A20" s="56"/>
      <c r="B20" s="57" t="s">
        <v>71</v>
      </c>
      <c r="C20" s="56" t="s">
        <v>24</v>
      </c>
    </row>
    <row r="21" spans="1:4">
      <c r="A21" s="56" t="s">
        <v>38</v>
      </c>
      <c r="B21" s="57" t="s">
        <v>101</v>
      </c>
      <c r="C21" s="56" t="s">
        <v>24</v>
      </c>
    </row>
    <row r="22" spans="1:4" ht="25.5">
      <c r="A22" s="56" t="s">
        <v>303</v>
      </c>
      <c r="B22" s="57" t="s">
        <v>302</v>
      </c>
      <c r="C22" s="56" t="s">
        <v>24</v>
      </c>
    </row>
    <row r="23" spans="1:4">
      <c r="A23" s="56" t="s">
        <v>216</v>
      </c>
      <c r="B23" s="57" t="s">
        <v>31</v>
      </c>
      <c r="C23" s="56" t="s">
        <v>24</v>
      </c>
    </row>
    <row r="24" spans="1:4">
      <c r="A24" s="56" t="s">
        <v>112</v>
      </c>
      <c r="B24" s="57" t="s">
        <v>301</v>
      </c>
      <c r="C24" s="56" t="s">
        <v>24</v>
      </c>
    </row>
    <row r="25" spans="1:4">
      <c r="A25" s="99" t="s">
        <v>36</v>
      </c>
      <c r="B25" s="100" t="s">
        <v>123</v>
      </c>
      <c r="C25" s="99" t="s">
        <v>24</v>
      </c>
      <c r="D25" s="60"/>
    </row>
    <row r="26" spans="1:4">
      <c r="A26" s="99"/>
      <c r="B26" s="100" t="s">
        <v>347</v>
      </c>
      <c r="C26" s="99" t="s">
        <v>24</v>
      </c>
      <c r="D26" s="60"/>
    </row>
    <row r="27" spans="1:4" ht="25.5">
      <c r="A27" s="99"/>
      <c r="B27" s="57" t="s">
        <v>305</v>
      </c>
      <c r="C27" s="99" t="s">
        <v>24</v>
      </c>
      <c r="D27" s="60"/>
    </row>
    <row r="28" spans="1:4">
      <c r="A28" s="99"/>
      <c r="B28" s="100" t="s">
        <v>27</v>
      </c>
      <c r="C28" s="99" t="s">
        <v>24</v>
      </c>
      <c r="D28" s="60"/>
    </row>
    <row r="29" spans="1:4">
      <c r="A29" s="58"/>
      <c r="B29" s="59" t="s">
        <v>118</v>
      </c>
      <c r="C29" s="58" t="s">
        <v>24</v>
      </c>
      <c r="D29" s="60"/>
    </row>
    <row r="30" spans="1:4" ht="25.5">
      <c r="A30" s="93" t="s">
        <v>329</v>
      </c>
      <c r="B30" s="94" t="s">
        <v>81</v>
      </c>
      <c r="C30" s="93" t="s">
        <v>121</v>
      </c>
    </row>
    <row r="31" spans="1:4">
      <c r="A31" s="93" t="s">
        <v>247</v>
      </c>
      <c r="B31" s="94" t="s">
        <v>120</v>
      </c>
      <c r="C31" s="93" t="s">
        <v>121</v>
      </c>
    </row>
    <row r="32" spans="1:4" ht="25.5">
      <c r="A32" s="93"/>
      <c r="B32" s="94" t="s">
        <v>30</v>
      </c>
      <c r="C32" s="93" t="s">
        <v>121</v>
      </c>
    </row>
    <row r="33" spans="1:3" ht="51">
      <c r="A33" s="93"/>
      <c r="B33" s="94" t="s">
        <v>142</v>
      </c>
      <c r="C33" s="93" t="s">
        <v>121</v>
      </c>
    </row>
    <row r="34" spans="1:3">
      <c r="A34" s="93" t="s">
        <v>138</v>
      </c>
      <c r="B34" s="93" t="s">
        <v>331</v>
      </c>
      <c r="C34" s="93" t="s">
        <v>121</v>
      </c>
    </row>
    <row r="35" spans="1:3">
      <c r="A35" s="93" t="s">
        <v>64</v>
      </c>
      <c r="B35" s="94" t="s">
        <v>310</v>
      </c>
      <c r="C35" s="93" t="s">
        <v>121</v>
      </c>
    </row>
    <row r="36" spans="1:3">
      <c r="A36" s="93" t="s">
        <v>326</v>
      </c>
      <c r="B36" s="94" t="s">
        <v>50</v>
      </c>
      <c r="C36" s="93" t="s">
        <v>121</v>
      </c>
    </row>
    <row r="37" spans="1:3">
      <c r="A37" s="105"/>
      <c r="B37" s="106" t="s">
        <v>347</v>
      </c>
      <c r="C37" s="93" t="s">
        <v>121</v>
      </c>
    </row>
    <row r="38" spans="1:3" ht="25.5">
      <c r="A38" s="105"/>
      <c r="B38" s="94" t="s">
        <v>97</v>
      </c>
      <c r="C38" s="93" t="s">
        <v>121</v>
      </c>
    </row>
    <row r="39" spans="1:3">
      <c r="A39" s="105"/>
      <c r="B39" s="106" t="s">
        <v>27</v>
      </c>
      <c r="C39" s="93" t="s">
        <v>121</v>
      </c>
    </row>
    <row r="40" spans="1:3">
      <c r="A40" s="95"/>
      <c r="B40" s="96" t="s">
        <v>118</v>
      </c>
      <c r="C40" s="93" t="s">
        <v>121</v>
      </c>
    </row>
    <row r="41" spans="1:3">
      <c r="A41" s="70" t="s">
        <v>99</v>
      </c>
      <c r="B41" s="107" t="s">
        <v>23</v>
      </c>
      <c r="C41" s="70" t="s">
        <v>45</v>
      </c>
    </row>
    <row r="42" spans="1:3">
      <c r="A42" s="63" t="s">
        <v>117</v>
      </c>
      <c r="B42" s="64" t="s">
        <v>161</v>
      </c>
      <c r="C42" s="63" t="s">
        <v>45</v>
      </c>
    </row>
    <row r="43" spans="1:3">
      <c r="A43" s="63" t="s">
        <v>135</v>
      </c>
      <c r="B43" s="64" t="s">
        <v>186</v>
      </c>
      <c r="C43" s="63" t="s">
        <v>45</v>
      </c>
    </row>
    <row r="44" spans="1:3">
      <c r="A44" s="63"/>
      <c r="B44" s="64" t="s">
        <v>234</v>
      </c>
      <c r="C44" s="63" t="s">
        <v>45</v>
      </c>
    </row>
    <row r="45" spans="1:3" ht="51">
      <c r="A45" s="63"/>
      <c r="B45" s="123" t="s">
        <v>142</v>
      </c>
      <c r="C45" s="63" t="s">
        <v>45</v>
      </c>
    </row>
    <row r="46" spans="1:3">
      <c r="A46" s="63" t="s">
        <v>258</v>
      </c>
      <c r="B46" s="64" t="s">
        <v>331</v>
      </c>
      <c r="C46" s="63" t="s">
        <v>45</v>
      </c>
    </row>
    <row r="47" spans="1:3">
      <c r="A47" s="63"/>
      <c r="B47" s="64" t="s">
        <v>106</v>
      </c>
      <c r="C47" s="63" t="s">
        <v>45</v>
      </c>
    </row>
    <row r="48" spans="1:3" ht="51">
      <c r="A48" s="63"/>
      <c r="B48" s="123" t="s">
        <v>142</v>
      </c>
      <c r="C48" s="63" t="s">
        <v>45</v>
      </c>
    </row>
    <row r="49" spans="1:3">
      <c r="A49" s="63" t="s">
        <v>233</v>
      </c>
      <c r="B49" s="64" t="s">
        <v>331</v>
      </c>
      <c r="C49" s="63" t="s">
        <v>45</v>
      </c>
    </row>
    <row r="50" spans="1:3" s="124" customFormat="1">
      <c r="A50" s="71" t="s">
        <v>328</v>
      </c>
      <c r="B50" s="72" t="s">
        <v>37</v>
      </c>
      <c r="C50" s="73" t="s">
        <v>45</v>
      </c>
    </row>
    <row r="51" spans="1:3">
      <c r="A51" s="71" t="s">
        <v>269</v>
      </c>
      <c r="B51" s="72" t="s">
        <v>15</v>
      </c>
      <c r="C51" s="73" t="s">
        <v>45</v>
      </c>
    </row>
    <row r="52" spans="1:3">
      <c r="A52" s="71" t="s">
        <v>205</v>
      </c>
      <c r="B52" s="72" t="s">
        <v>56</v>
      </c>
      <c r="C52" s="73" t="s">
        <v>45</v>
      </c>
    </row>
    <row r="53" spans="1:3">
      <c r="A53" s="71" t="s">
        <v>199</v>
      </c>
      <c r="B53" s="72" t="s">
        <v>54</v>
      </c>
      <c r="C53" s="73" t="s">
        <v>45</v>
      </c>
    </row>
    <row r="54" spans="1:3">
      <c r="A54" s="60"/>
      <c r="B54" s="61" t="s">
        <v>49</v>
      </c>
      <c r="C54" s="73" t="s">
        <v>45</v>
      </c>
    </row>
    <row r="55" spans="1:3">
      <c r="A55" t="s">
        <v>211</v>
      </c>
      <c r="B55" s="41" t="s">
        <v>263</v>
      </c>
      <c r="C55" s="24" t="s">
        <v>45</v>
      </c>
    </row>
    <row r="56" spans="1:3">
      <c r="A56" t="s">
        <v>10</v>
      </c>
      <c r="B56" s="41" t="s">
        <v>151</v>
      </c>
      <c r="C56" s="24" t="s">
        <v>45</v>
      </c>
    </row>
    <row r="57" spans="1:3">
      <c r="A57" t="s">
        <v>282</v>
      </c>
      <c r="B57" s="41" t="s">
        <v>158</v>
      </c>
      <c r="C57" s="24" t="s">
        <v>45</v>
      </c>
    </row>
    <row r="58" spans="1:3">
      <c r="B58" s="41" t="s">
        <v>246</v>
      </c>
      <c r="C58" s="24" t="s">
        <v>45</v>
      </c>
    </row>
    <row r="59" spans="1:3">
      <c r="A59" t="s">
        <v>182</v>
      </c>
      <c r="B59" s="41" t="s">
        <v>80</v>
      </c>
      <c r="C59" s="24" t="s">
        <v>45</v>
      </c>
    </row>
    <row r="60" spans="1:3">
      <c r="A60" t="s">
        <v>339</v>
      </c>
      <c r="B60" s="41" t="s">
        <v>316</v>
      </c>
      <c r="C60" s="24" t="s">
        <v>45</v>
      </c>
    </row>
    <row r="61" spans="1:3">
      <c r="A61" t="s">
        <v>74</v>
      </c>
      <c r="B61" s="41" t="s">
        <v>315</v>
      </c>
      <c r="C61" s="24" t="s">
        <v>45</v>
      </c>
    </row>
    <row r="62" spans="1:3" ht="25.5">
      <c r="A62" s="60"/>
      <c r="B62" s="61" t="s">
        <v>299</v>
      </c>
      <c r="C62" s="62" t="s">
        <v>45</v>
      </c>
    </row>
    <row r="63" spans="1:3">
      <c r="A63" s="60"/>
      <c r="B63" s="61" t="s">
        <v>221</v>
      </c>
      <c r="C63" s="62" t="s">
        <v>45</v>
      </c>
    </row>
    <row r="64" spans="1:3">
      <c r="A64" s="62" t="s">
        <v>300</v>
      </c>
      <c r="B64" s="65" t="s">
        <v>228</v>
      </c>
      <c r="C64" s="62" t="s">
        <v>45</v>
      </c>
    </row>
    <row r="65" spans="1:3">
      <c r="A65" s="62"/>
      <c r="B65" s="65" t="s">
        <v>335</v>
      </c>
      <c r="C65" s="62" t="s">
        <v>45</v>
      </c>
    </row>
    <row r="66" spans="1:3">
      <c r="A66" s="62" t="s">
        <v>309</v>
      </c>
      <c r="B66" s="65" t="s">
        <v>228</v>
      </c>
      <c r="C66" s="62" t="s">
        <v>45</v>
      </c>
    </row>
    <row r="67" spans="1:3">
      <c r="A67" s="24" t="s">
        <v>145</v>
      </c>
      <c r="B67" s="92" t="s">
        <v>277</v>
      </c>
      <c r="C67" s="62" t="s">
        <v>45</v>
      </c>
    </row>
    <row r="68" spans="1:3">
      <c r="A68" t="s">
        <v>51</v>
      </c>
      <c r="B68" t="s">
        <v>48</v>
      </c>
      <c r="C68" t="s">
        <v>45</v>
      </c>
    </row>
    <row r="69" spans="1:3">
      <c r="A69" t="s">
        <v>122</v>
      </c>
      <c r="B69" t="s">
        <v>198</v>
      </c>
      <c r="C69" s="62" t="s">
        <v>45</v>
      </c>
    </row>
    <row r="70" spans="1:3">
      <c r="A70" t="s">
        <v>85</v>
      </c>
      <c r="B70" t="s">
        <v>180</v>
      </c>
      <c r="C70" s="62" t="s">
        <v>45</v>
      </c>
    </row>
    <row r="71" spans="1:3">
      <c r="A71" t="s">
        <v>262</v>
      </c>
      <c r="B71" t="s">
        <v>55</v>
      </c>
      <c r="C71" t="s">
        <v>45</v>
      </c>
    </row>
    <row r="72" spans="1:3">
      <c r="A72" t="s">
        <v>290</v>
      </c>
      <c r="B72" t="s">
        <v>338</v>
      </c>
      <c r="C72" t="s">
        <v>45</v>
      </c>
    </row>
    <row r="73" spans="1:3">
      <c r="A73" t="s">
        <v>227</v>
      </c>
      <c r="B73" t="s">
        <v>240</v>
      </c>
      <c r="C73" t="s">
        <v>45</v>
      </c>
    </row>
    <row r="74" spans="1:3">
      <c r="A74" t="s">
        <v>224</v>
      </c>
      <c r="B74" s="24" t="s">
        <v>44</v>
      </c>
      <c r="C74" s="62" t="s">
        <v>45</v>
      </c>
    </row>
    <row r="75" spans="1:3">
      <c r="A75" s="24" t="s">
        <v>60</v>
      </c>
      <c r="B75" s="92" t="s">
        <v>115</v>
      </c>
      <c r="C75" s="62" t="s">
        <v>45</v>
      </c>
    </row>
    <row r="76" spans="1:3">
      <c r="A76" s="24" t="s">
        <v>102</v>
      </c>
      <c r="B76" s="92" t="s">
        <v>144</v>
      </c>
      <c r="C76" t="s">
        <v>45</v>
      </c>
    </row>
    <row r="77" spans="1:3">
      <c r="A77" s="24" t="s">
        <v>181</v>
      </c>
      <c r="B77" s="92" t="s">
        <v>53</v>
      </c>
      <c r="C77" t="s">
        <v>45</v>
      </c>
    </row>
    <row r="78" spans="1:3">
      <c r="A78" s="24" t="s">
        <v>294</v>
      </c>
      <c r="B78" s="92" t="s">
        <v>223</v>
      </c>
      <c r="C78" t="s">
        <v>45</v>
      </c>
    </row>
    <row r="79" spans="1:3">
      <c r="A79" s="24"/>
      <c r="B79" s="92" t="s">
        <v>185</v>
      </c>
      <c r="C79" t="s">
        <v>45</v>
      </c>
    </row>
    <row r="80" spans="1:3">
      <c r="A80" s="24"/>
      <c r="B80" s="92" t="s">
        <v>257</v>
      </c>
      <c r="C80" t="s">
        <v>45</v>
      </c>
    </row>
    <row r="81" spans="2:3">
      <c r="B81" s="91" t="s">
        <v>204</v>
      </c>
      <c r="C81" s="62" t="s">
        <v>45</v>
      </c>
    </row>
    <row r="82" spans="2:3">
      <c r="B82" s="90" t="s">
        <v>98</v>
      </c>
      <c r="C82" s="62" t="s">
        <v>45</v>
      </c>
    </row>
  </sheetData>
  <pageMargins left="0.75" right="0.75" top="1" bottom="1" header="0.5" footer="0.5"/>
  <pageSetup paperSize="9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C53"/>
  <sheetViews>
    <sheetView workbookViewId="0">
      <selection activeCell="A7" sqref="A7"/>
    </sheetView>
  </sheetViews>
  <sheetFormatPr defaultRowHeight="12.75"/>
  <cols>
    <col min="1" max="1" width="24.42578125" customWidth="1"/>
    <col min="2" max="2" width="67" customWidth="1"/>
    <col min="3" max="3" width="29.42578125" customWidth="1"/>
  </cols>
  <sheetData>
    <row r="1" spans="1:3" ht="51">
      <c r="A1" s="41" t="s">
        <v>9</v>
      </c>
      <c r="B1" s="41" t="s">
        <v>70</v>
      </c>
    </row>
    <row r="2" spans="1:3" ht="25.5">
      <c r="A2" s="89" t="s">
        <v>201</v>
      </c>
      <c r="B2" s="41" t="s">
        <v>312</v>
      </c>
      <c r="C2" s="79"/>
    </row>
    <row r="3" spans="1:3" ht="63.75">
      <c r="A3" s="41" t="s">
        <v>214</v>
      </c>
      <c r="B3" s="81" t="s">
        <v>59</v>
      </c>
    </row>
    <row r="4" spans="1:3">
      <c r="B4" s="41" t="s">
        <v>344</v>
      </c>
      <c r="C4" t="s">
        <v>140</v>
      </c>
    </row>
    <row r="5" spans="1:3">
      <c r="B5" s="41" t="s">
        <v>292</v>
      </c>
      <c r="C5" t="s">
        <v>87</v>
      </c>
    </row>
    <row r="6" spans="1:3">
      <c r="B6" s="80" t="s">
        <v>336</v>
      </c>
      <c r="C6" s="79">
        <v>42401</v>
      </c>
    </row>
    <row r="7" spans="1:3">
      <c r="B7" s="80" t="s">
        <v>21</v>
      </c>
      <c r="C7" t="s">
        <v>2</v>
      </c>
    </row>
    <row r="8" spans="1:3">
      <c r="B8" s="41" t="s">
        <v>270</v>
      </c>
      <c r="C8" t="s">
        <v>2</v>
      </c>
    </row>
    <row r="9" spans="1:3">
      <c r="B9" s="80" t="s">
        <v>88</v>
      </c>
    </row>
    <row r="10" spans="1:3">
      <c r="B10" s="80" t="s">
        <v>332</v>
      </c>
    </row>
    <row r="11" spans="1:3">
      <c r="B11" s="80" t="s">
        <v>139</v>
      </c>
    </row>
    <row r="12" spans="1:3">
      <c r="B12" s="81" t="s">
        <v>333</v>
      </c>
    </row>
    <row r="13" spans="1:3">
      <c r="B13" s="81" t="s">
        <v>154</v>
      </c>
    </row>
    <row r="14" spans="1:3">
      <c r="B14" s="81" t="s">
        <v>280</v>
      </c>
    </row>
    <row r="15" spans="1:3">
      <c r="B15" s="81" t="s">
        <v>12</v>
      </c>
    </row>
    <row r="16" spans="1:3">
      <c r="B16" s="81" t="s">
        <v>174</v>
      </c>
    </row>
    <row r="17" spans="2:2" ht="38.25">
      <c r="B17" s="83" t="s">
        <v>173</v>
      </c>
    </row>
    <row r="18" spans="2:2">
      <c r="B18" s="81" t="s">
        <v>220</v>
      </c>
    </row>
    <row r="19" spans="2:2">
      <c r="B19" s="81" t="s">
        <v>210</v>
      </c>
    </row>
    <row r="20" spans="2:2">
      <c r="B20" s="80" t="s">
        <v>88</v>
      </c>
    </row>
    <row r="21" spans="2:2">
      <c r="B21" s="80" t="s">
        <v>332</v>
      </c>
    </row>
    <row r="22" spans="2:2">
      <c r="B22" s="80" t="s">
        <v>63</v>
      </c>
    </row>
    <row r="23" spans="2:2">
      <c r="B23" s="81" t="s">
        <v>333</v>
      </c>
    </row>
    <row r="24" spans="2:2">
      <c r="B24" s="81" t="s">
        <v>47</v>
      </c>
    </row>
    <row r="25" spans="2:2">
      <c r="B25" s="81" t="s">
        <v>280</v>
      </c>
    </row>
    <row r="26" spans="2:2">
      <c r="B26" s="81" t="s">
        <v>19</v>
      </c>
    </row>
    <row r="27" spans="2:2" ht="25.5">
      <c r="B27" s="83" t="s">
        <v>166</v>
      </c>
    </row>
    <row r="28" spans="2:2" ht="63.75">
      <c r="B28" s="83" t="s">
        <v>153</v>
      </c>
    </row>
    <row r="29" spans="2:2">
      <c r="B29" s="81" t="s">
        <v>220</v>
      </c>
    </row>
    <row r="30" spans="2:2">
      <c r="B30" s="81" t="s">
        <v>210</v>
      </c>
    </row>
    <row r="31" spans="2:2">
      <c r="B31" s="80" t="s">
        <v>88</v>
      </c>
    </row>
    <row r="32" spans="2:2">
      <c r="B32" s="80" t="s">
        <v>332</v>
      </c>
    </row>
    <row r="33" spans="2:3">
      <c r="B33" s="80" t="s">
        <v>325</v>
      </c>
    </row>
    <row r="34" spans="2:3">
      <c r="B34" s="81" t="s">
        <v>333</v>
      </c>
    </row>
    <row r="35" spans="2:3">
      <c r="B35" s="81" t="s">
        <v>137</v>
      </c>
    </row>
    <row r="36" spans="2:3">
      <c r="B36" s="81" t="s">
        <v>280</v>
      </c>
    </row>
    <row r="37" spans="2:3">
      <c r="B37" s="81" t="s">
        <v>264</v>
      </c>
    </row>
    <row r="38" spans="2:3">
      <c r="B38" s="81" t="s">
        <v>96</v>
      </c>
    </row>
    <row r="39" spans="2:3" ht="25.5">
      <c r="B39" s="83" t="s">
        <v>289</v>
      </c>
    </row>
    <row r="40" spans="2:3">
      <c r="B40" s="81" t="s">
        <v>220</v>
      </c>
    </row>
    <row r="41" spans="2:3">
      <c r="B41" s="81" t="s">
        <v>210</v>
      </c>
    </row>
    <row r="42" spans="2:3">
      <c r="B42" s="81" t="s">
        <v>88</v>
      </c>
    </row>
    <row r="43" spans="2:3">
      <c r="B43" s="84" t="s">
        <v>147</v>
      </c>
    </row>
    <row r="44" spans="2:3">
      <c r="B44" s="81" t="s">
        <v>59</v>
      </c>
    </row>
    <row r="45" spans="2:3">
      <c r="B45" s="85" t="s">
        <v>245</v>
      </c>
      <c r="C45" t="s">
        <v>255</v>
      </c>
    </row>
    <row r="46" spans="2:3">
      <c r="B46" s="85" t="s">
        <v>276</v>
      </c>
      <c r="C46" t="s">
        <v>189</v>
      </c>
    </row>
    <row r="47" spans="2:3">
      <c r="B47" s="85" t="s">
        <v>83</v>
      </c>
      <c r="C47" t="s">
        <v>169</v>
      </c>
    </row>
    <row r="48" spans="2:3">
      <c r="B48" s="85" t="s">
        <v>150</v>
      </c>
      <c r="C48" t="s">
        <v>238</v>
      </c>
    </row>
    <row r="49" spans="2:3">
      <c r="B49" s="86" t="s">
        <v>88</v>
      </c>
    </row>
    <row r="50" spans="2:3">
      <c r="B50" s="86" t="s">
        <v>149</v>
      </c>
    </row>
    <row r="51" spans="2:3">
      <c r="B51" s="85" t="s">
        <v>170</v>
      </c>
      <c r="C51" t="s">
        <v>42</v>
      </c>
    </row>
    <row r="52" spans="2:3">
      <c r="B52" s="82" t="s">
        <v>88</v>
      </c>
    </row>
    <row r="53" spans="2:3">
      <c r="B53" s="82" t="s">
        <v>253</v>
      </c>
    </row>
  </sheetData>
  <pageMargins left="0.75" right="0.75" top="1" bottom="1" header="0.5" footer="0.5"/>
  <headerFooter alignWithMargins="0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/>
  <dimension ref="A1"/>
  <sheetViews>
    <sheetView workbookViewId="0">
      <selection activeCell="A2" sqref="A2"/>
    </sheetView>
  </sheetViews>
  <sheetFormatPr defaultRowHeight="12.75"/>
  <sheetData>
    <row r="1" spans="1:1">
      <c r="A1" t="s">
        <v>267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59</vt:i4>
      </vt:variant>
    </vt:vector>
  </HeadingPairs>
  <TitlesOfParts>
    <vt:vector size="65" baseType="lpstr">
      <vt:lpstr>Доходы</vt:lpstr>
      <vt:lpstr>Расходы</vt:lpstr>
      <vt:lpstr>Дефициты</vt:lpstr>
      <vt:lpstr>Настройка</vt:lpstr>
      <vt:lpstr>Выгрузка в МинФин</vt:lpstr>
      <vt:lpstr>Ошибки</vt:lpstr>
      <vt:lpstr>txt_fileName</vt:lpstr>
      <vt:lpstr>txt_info</vt:lpstr>
      <vt:lpstr>txt_runButton</vt:lpstr>
      <vt:lpstr>ГлБух</vt:lpstr>
      <vt:lpstr>Дата</vt:lpstr>
      <vt:lpstr>Дата_Месяц</vt:lpstr>
      <vt:lpstr>Дефициты700_6</vt:lpstr>
      <vt:lpstr>Дефициты710_6</vt:lpstr>
      <vt:lpstr>Дефициты710Код</vt:lpstr>
      <vt:lpstr>Дефициты720_6</vt:lpstr>
      <vt:lpstr>Дефициты720Код</vt:lpstr>
      <vt:lpstr>ДефицитыКонец</vt:lpstr>
      <vt:lpstr>Дефициты!Заголовки_для_печати</vt:lpstr>
      <vt:lpstr>Доходы!Заголовки_для_печати</vt:lpstr>
      <vt:lpstr>Расходы!Заголовки_для_печати</vt:lpstr>
      <vt:lpstr>Ит4Дефициты</vt:lpstr>
      <vt:lpstr>Ит4Расходы</vt:lpstr>
      <vt:lpstr>Ит5Дефициты</vt:lpstr>
      <vt:lpstr>Ит5Доходы</vt:lpstr>
      <vt:lpstr>Ит5Расходы</vt:lpstr>
      <vt:lpstr>Ит6Доходы</vt:lpstr>
      <vt:lpstr>Ит6Расходы</vt:lpstr>
      <vt:lpstr>МФВИД</vt:lpstr>
      <vt:lpstr>МФГлБух</vt:lpstr>
      <vt:lpstr>МФДатаПо</vt:lpstr>
      <vt:lpstr>МФИсполнитель</vt:lpstr>
      <vt:lpstr>МФИСТ</vt:lpstr>
      <vt:lpstr>МФКОДФ</vt:lpstr>
      <vt:lpstr>МФППО</vt:lpstr>
      <vt:lpstr>МФПРД</vt:lpstr>
      <vt:lpstr>МФРуководитель</vt:lpstr>
      <vt:lpstr>МФТелефон</vt:lpstr>
      <vt:lpstr>Расходы!Область_печати</vt:lpstr>
      <vt:lpstr>ОКАТО</vt:lpstr>
      <vt:lpstr>ОКПО</vt:lpstr>
      <vt:lpstr>ОРГАНИЗАЦИЯ</vt:lpstr>
      <vt:lpstr>ППО</vt:lpstr>
      <vt:lpstr>РасходыКонец</vt:lpstr>
      <vt:lpstr>Рез4Расходы</vt:lpstr>
      <vt:lpstr>Рез5Расходы</vt:lpstr>
      <vt:lpstr>Руководитель</vt:lpstr>
      <vt:lpstr>СтДефициты1</vt:lpstr>
      <vt:lpstr>СтДефициты2</vt:lpstr>
      <vt:lpstr>СтДефициты3</vt:lpstr>
      <vt:lpstr>СтДефициты4</vt:lpstr>
      <vt:lpstr>СтДефициты5</vt:lpstr>
      <vt:lpstr>СтДефициты6</vt:lpstr>
      <vt:lpstr>СтДоходы1</vt:lpstr>
      <vt:lpstr>СтДоходы2</vt:lpstr>
      <vt:lpstr>СтДоходы3</vt:lpstr>
      <vt:lpstr>СтДоходы4</vt:lpstr>
      <vt:lpstr>СтДоходы5</vt:lpstr>
      <vt:lpstr>СтДоходы6</vt:lpstr>
      <vt:lpstr>Столбец1</vt:lpstr>
      <vt:lpstr>Столбец2</vt:lpstr>
      <vt:lpstr>Столбец3</vt:lpstr>
      <vt:lpstr>Столбец4</vt:lpstr>
      <vt:lpstr>Столбец5</vt:lpstr>
      <vt:lpstr>Столбец6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</dc:creator>
  <cp:lastModifiedBy>User</cp:lastModifiedBy>
  <cp:lastPrinted>2021-10-06T15:00:18Z</cp:lastPrinted>
  <dcterms:created xsi:type="dcterms:W3CDTF">2016-02-02T14:34:44Z</dcterms:created>
  <dcterms:modified xsi:type="dcterms:W3CDTF">2022-01-31T13:11:24Z</dcterms:modified>
</cp:coreProperties>
</file>